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90" windowWidth="10095" windowHeight="3510" tabRatio="789" activeTab="2"/>
  </bookViews>
  <sheets>
    <sheet name="Raffronto" sheetId="1" r:id="rId1"/>
    <sheet name="Presidente" sheetId="2" r:id="rId2"/>
    <sheet name="Riepil. voti Pres." sheetId="3" r:id="rId3"/>
    <sheet name="Grafico presidente per collegio" sheetId="4" r:id="rId4"/>
    <sheet name="Grafico Presidente generale" sheetId="5" r:id="rId5"/>
    <sheet name="Pwp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4">'Grafico Presidente generale'!$A$1:$S$53</definedName>
    <definedName name="_xlnm.Print_Area" localSheetId="3">'Grafico presidente per collegio'!$A$1:$S$53</definedName>
    <definedName name="_xlnm.Print_Area" localSheetId="1">'Presidente'!$A$1:$M$21</definedName>
    <definedName name="_xlnm.Print_Area" localSheetId="0">'Raffronto'!$A$2:$P$31</definedName>
    <definedName name="_xlnm.Print_Area" localSheetId="2">'Riepil. voti Pres.'!$A$1:$E$20</definedName>
    <definedName name="Z_0488BF5E_08D8_411D_BA33_B9AB31098117_.wvu.PrintArea" localSheetId="2" hidden="1">'Riepil. voti Pres.'!$A$1:$E$21</definedName>
    <definedName name="Z_0662B76E_C4B4_4EB5_AF4F_1B5FF3E8C71B_.wvu.PrintArea" localSheetId="4" hidden="1">'Grafico Presidente generale'!$A$1:$S$53</definedName>
    <definedName name="Z_0662B76E_C4B4_4EB5_AF4F_1B5FF3E8C71B_.wvu.PrintArea" localSheetId="3" hidden="1">'Grafico presidente per collegio'!$A$1:$T$49</definedName>
    <definedName name="Z_0662B76E_C4B4_4EB5_AF4F_1B5FF3E8C71B_.wvu.PrintArea" localSheetId="1" hidden="1">'Presidente'!$A$1:$M$21</definedName>
    <definedName name="Z_1030BFCA_564B_46D5_B204_5680A896E957_.wvu.PrintArea" localSheetId="2" hidden="1">'Riepil. voti Pres.'!$A$1:$E$21</definedName>
    <definedName name="Z_2E153B3D_77A0_4A88_A79F_1ED3A15F452E_.wvu.PrintArea" localSheetId="4" hidden="1">'Grafico Presidente generale'!$A$1:$S$53</definedName>
    <definedName name="Z_2E153B3D_77A0_4A88_A79F_1ED3A15F452E_.wvu.PrintArea" localSheetId="3" hidden="1">'Grafico presidente per collegio'!$A$1:$T$49</definedName>
    <definedName name="Z_2E153B3D_77A0_4A88_A79F_1ED3A15F452E_.wvu.PrintArea" localSheetId="1" hidden="1">'Presidente'!$A$1:$M$21</definedName>
    <definedName name="Z_3E6FBECE_A395_44E9_85BC_51D3EEBCAA90_.wvu.PrintArea" localSheetId="4" hidden="1">'Grafico Presidente generale'!$A$1:$S$53</definedName>
    <definedName name="Z_3E6FBECE_A395_44E9_85BC_51D3EEBCAA90_.wvu.PrintArea" localSheetId="3" hidden="1">'Grafico presidente per collegio'!$A$1:$S$53</definedName>
    <definedName name="Z_3E6FBECE_A395_44E9_85BC_51D3EEBCAA90_.wvu.PrintArea" localSheetId="1" hidden="1">'Presidente'!$A$1:$M$21</definedName>
    <definedName name="Z_3E6FBECE_A395_44E9_85BC_51D3EEBCAA90_.wvu.PrintArea" localSheetId="0" hidden="1">'Raffronto'!$A$2:$P$31</definedName>
    <definedName name="Z_3E6FBECE_A395_44E9_85BC_51D3EEBCAA90_.wvu.PrintArea" localSheetId="2" hidden="1">'Riepil. voti Pres.'!$A$1:$E$20</definedName>
    <definedName name="Z_8007C61A_7B93_4668_8608_6BE4457FC4D2_.wvu.PrintArea" localSheetId="2" hidden="1">'Riepil. voti Pres.'!$A$1:$E$21</definedName>
    <definedName name="Z_BD3FBCCC_3A20_425D_825E_4E5E8F95830C_.wvu.PrintArea" localSheetId="2" hidden="1">'Riepil. voti Pres.'!$A$1:$E$21</definedName>
    <definedName name="Z_DCAC2CF1_2C14_4C3D_AD70_D90588931E86_.wvu.PrintArea" localSheetId="4" hidden="1">'Grafico Presidente generale'!$A$1:$S$53</definedName>
    <definedName name="Z_DCAC2CF1_2C14_4C3D_AD70_D90588931E86_.wvu.PrintArea" localSheetId="3" hidden="1">'Grafico presidente per collegio'!$A$1:$S$53</definedName>
    <definedName name="Z_DCAC2CF1_2C14_4C3D_AD70_D90588931E86_.wvu.PrintArea" localSheetId="1" hidden="1">'Presidente'!$A$1:$M$21</definedName>
    <definedName name="Z_DCAC2CF1_2C14_4C3D_AD70_D90588931E86_.wvu.PrintArea" localSheetId="0" hidden="1">'Raffronto'!$A$2:$P$31</definedName>
    <definedName name="Z_DCAC2CF1_2C14_4C3D_AD70_D90588931E86_.wvu.PrintArea" localSheetId="2" hidden="1">'Riepil. voti Pres.'!$A$1:$E$20</definedName>
    <definedName name="Z_DE608C7D_B7DD_477B_B4B8_978278C89236_.wvu.PrintArea" localSheetId="4" hidden="1">'Grafico Presidente generale'!$A$1:$S$53</definedName>
    <definedName name="Z_DE608C7D_B7DD_477B_B4B8_978278C89236_.wvu.PrintArea" localSheetId="3" hidden="1">'Grafico presidente per collegio'!$A$1:$T$49</definedName>
    <definedName name="Z_DE608C7D_B7DD_477B_B4B8_978278C89236_.wvu.PrintArea" localSheetId="1" hidden="1">'Presidente'!$A$1:$M$21</definedName>
  </definedNames>
  <calcPr fullCalcOnLoad="1"/>
</workbook>
</file>

<file path=xl/sharedStrings.xml><?xml version="1.0" encoding="utf-8"?>
<sst xmlns="http://schemas.openxmlformats.org/spreadsheetml/2006/main" count="133" uniqueCount="48">
  <si>
    <t xml:space="preserve">Voti validi Candidati </t>
  </si>
  <si>
    <t>Totale voti validi</t>
  </si>
  <si>
    <t>COLLEGIO I</t>
  </si>
  <si>
    <t>COLLEGIO II</t>
  </si>
  <si>
    <t>COLLEGIO III</t>
  </si>
  <si>
    <t>COLLEGIO IV</t>
  </si>
  <si>
    <t>COLLEGIO V</t>
  </si>
  <si>
    <t>Totale</t>
  </si>
  <si>
    <t>%</t>
  </si>
  <si>
    <t>su voti validi</t>
  </si>
  <si>
    <t>TOTALE</t>
  </si>
  <si>
    <t>ELEZIONE DIRETTA DEL PRESIDENTE DELLA PROVINCIA E DEL CONSIGLIO PROVINCIALE DI VERCELLI</t>
  </si>
  <si>
    <t>Presidente della Provincia - Riepilogo Generale di tutti i collegi</t>
  </si>
  <si>
    <t>Sezioni scrutinate</t>
  </si>
  <si>
    <t>su 49</t>
  </si>
  <si>
    <t>su 8</t>
  </si>
  <si>
    <t>su 7</t>
  </si>
  <si>
    <t xml:space="preserve">Sezioni scrutinate </t>
  </si>
  <si>
    <t>Presidente della Provincia - Grafici dei collegi</t>
  </si>
  <si>
    <t>su 10</t>
  </si>
  <si>
    <t>su 12</t>
  </si>
  <si>
    <t>1 - LUIGI BOBBA</t>
  </si>
  <si>
    <t>2 - FRANCESCO RADAELLI</t>
  </si>
  <si>
    <t>3 - CARLO ROSSI</t>
  </si>
  <si>
    <t>4 - ROBERTO ROMANO</t>
  </si>
  <si>
    <t>5 - LUCIANO GUALDI</t>
  </si>
  <si>
    <t>6 - CARLO RIVA VERCELLOTTI</t>
  </si>
  <si>
    <t>7 - SALVATORE SELLARO</t>
  </si>
  <si>
    <t>Candidati</t>
  </si>
  <si>
    <t>I° TURNO</t>
  </si>
  <si>
    <t>BALLOTTAGGIO</t>
  </si>
  <si>
    <t>DIFFER.</t>
  </si>
  <si>
    <t>RAFFRONTO VOTI AI PRESIDENTI</t>
  </si>
  <si>
    <t>Sezioni</t>
  </si>
  <si>
    <t xml:space="preserve">su </t>
  </si>
  <si>
    <t>Riepilogo voti presidente</t>
  </si>
  <si>
    <t>Candidato</t>
  </si>
  <si>
    <t>Voti</t>
  </si>
  <si>
    <t>% su voti validi</t>
  </si>
  <si>
    <t>TUTTI I COLLEGI</t>
  </si>
  <si>
    <t>BALLOTTAGGIO DOMENICA 29 E LUNEDI' 30 MAGGIO 2011</t>
  </si>
  <si>
    <t>collegi</t>
  </si>
  <si>
    <t>tot</t>
  </si>
  <si>
    <t>Votanti</t>
  </si>
  <si>
    <t>Totale voti non validi</t>
  </si>
  <si>
    <t>Totale votanti</t>
  </si>
  <si>
    <t>Totale iscritti</t>
  </si>
  <si>
    <t xml:space="preserve">Presidente della Provincia - Grafico Generale 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</si>
</sst>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h\.mm\.ss"/>
    <numFmt numFmtId="171" formatCode="d/m/yy\ h:mm;@"/>
    <numFmt numFmtId="172" formatCode="_-[$€]\ * #,##0.00_-;\-[$€]\ * #,##0.00_-;_-[$€]\ * &quot;-&quot;??_-;_-@_-"/>
    <numFmt numFmtId="173" formatCode="0.0%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6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sz val="10"/>
      <color indexed="8"/>
      <name val="Calibri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0"/>
    </font>
    <font>
      <sz val="17"/>
      <color indexed="8"/>
      <name val="Arial"/>
      <family val="0"/>
    </font>
    <font>
      <b/>
      <sz val="15.75"/>
      <color indexed="8"/>
      <name val="Arial"/>
      <family val="0"/>
    </font>
    <font>
      <b/>
      <sz val="12"/>
      <color indexed="9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4"/>
      <color indexed="9"/>
      <name val="Arial"/>
      <family val="2"/>
    </font>
    <font>
      <b/>
      <sz val="18"/>
      <name val="Arial"/>
      <family val="2"/>
    </font>
    <font>
      <sz val="14"/>
      <name val="Arial"/>
      <family val="0"/>
    </font>
    <font>
      <b/>
      <sz val="11"/>
      <color indexed="9"/>
      <name val="Arial"/>
      <family val="2"/>
    </font>
    <font>
      <b/>
      <sz val="16"/>
      <color indexed="9"/>
      <name val="Arial"/>
      <family val="2"/>
    </font>
    <font>
      <sz val="18"/>
      <color indexed="9"/>
      <name val="Calibri"/>
      <family val="2"/>
    </font>
    <font>
      <sz val="18"/>
      <name val="Calibri"/>
      <family val="2"/>
    </font>
    <font>
      <sz val="20"/>
      <color indexed="9"/>
      <name val="Calibri"/>
      <family val="2"/>
    </font>
    <font>
      <sz val="20"/>
      <color indexed="9"/>
      <name val="Arial"/>
      <family val="2"/>
    </font>
    <font>
      <sz val="36"/>
      <color indexed="9"/>
      <name val="Arial"/>
      <family val="2"/>
    </font>
    <font>
      <sz val="4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0"/>
    </font>
    <font>
      <b/>
      <sz val="16"/>
      <color indexed="8"/>
      <name val="Arial"/>
      <family val="0"/>
    </font>
    <font>
      <b/>
      <sz val="15.75"/>
      <color indexed="9"/>
      <name val="Arial"/>
      <family val="0"/>
    </font>
    <font>
      <b/>
      <sz val="20.25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4" borderId="0" applyNumberFormat="0" applyBorder="0" applyAlignment="0" applyProtection="0"/>
    <xf numFmtId="0" fontId="52" fillId="18" borderId="0" applyNumberFormat="0" applyBorder="0" applyAlignment="0" applyProtection="0"/>
    <xf numFmtId="0" fontId="53" fillId="19" borderId="1" applyNumberFormat="0" applyAlignment="0" applyProtection="0"/>
    <xf numFmtId="0" fontId="54" fillId="0" borderId="2" applyNumberFormat="0" applyFill="0" applyAlignment="0" applyProtection="0"/>
    <xf numFmtId="0" fontId="55" fillId="20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14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172" fontId="0" fillId="0" borderId="0" applyFont="0" applyFill="0" applyBorder="0" applyAlignment="0" applyProtection="0"/>
    <xf numFmtId="0" fontId="56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7" borderId="0" applyNumberFormat="0" applyBorder="0" applyAlignment="0" applyProtection="0"/>
    <xf numFmtId="0" fontId="0" fillId="4" borderId="4" applyNumberFormat="0" applyFont="0" applyAlignment="0" applyProtection="0"/>
    <xf numFmtId="0" fontId="58" fillId="19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28" borderId="0" applyNumberFormat="0" applyBorder="0" applyAlignment="0" applyProtection="0"/>
    <xf numFmtId="0" fontId="6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30" borderId="0" xfId="0" applyFont="1" applyFill="1" applyAlignment="1">
      <alignment/>
    </xf>
    <xf numFmtId="10" fontId="0" fillId="30" borderId="0" xfId="0" applyNumberFormat="1" applyFont="1" applyFill="1" applyAlignment="1">
      <alignment/>
    </xf>
    <xf numFmtId="0" fontId="0" fillId="30" borderId="0" xfId="0" applyFill="1" applyAlignment="1">
      <alignment/>
    </xf>
    <xf numFmtId="0" fontId="0" fillId="30" borderId="0" xfId="0" applyFont="1" applyFill="1" applyAlignment="1">
      <alignment horizontal="center"/>
    </xf>
    <xf numFmtId="10" fontId="0" fillId="30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30" borderId="0" xfId="0" applyFill="1" applyAlignment="1">
      <alignment horizontal="center"/>
    </xf>
    <xf numFmtId="0" fontId="2" fillId="30" borderId="0" xfId="0" applyFont="1" applyFill="1" applyBorder="1" applyAlignment="1">
      <alignment/>
    </xf>
    <xf numFmtId="171" fontId="0" fillId="30" borderId="0" xfId="0" applyNumberFormat="1" applyFill="1" applyAlignment="1">
      <alignment/>
    </xf>
    <xf numFmtId="0" fontId="1" fillId="30" borderId="0" xfId="0" applyFont="1" applyFill="1" applyAlignment="1">
      <alignment/>
    </xf>
    <xf numFmtId="0" fontId="0" fillId="30" borderId="0" xfId="0" applyFont="1" applyFill="1" applyAlignment="1">
      <alignment vertical="center"/>
    </xf>
    <xf numFmtId="0" fontId="0" fillId="30" borderId="0" xfId="0" applyFont="1" applyFill="1" applyAlignment="1">
      <alignment horizontal="center" vertical="center"/>
    </xf>
    <xf numFmtId="0" fontId="0" fillId="30" borderId="10" xfId="0" applyFont="1" applyFill="1" applyBorder="1" applyAlignment="1">
      <alignment vertical="center"/>
    </xf>
    <xf numFmtId="0" fontId="0" fillId="31" borderId="11" xfId="0" applyFont="1" applyFill="1" applyBorder="1" applyAlignment="1">
      <alignment horizontal="center" vertical="center"/>
    </xf>
    <xf numFmtId="10" fontId="0" fillId="30" borderId="0" xfId="0" applyNumberFormat="1" applyFont="1" applyFill="1" applyBorder="1" applyAlignment="1">
      <alignment horizontal="center" vertical="center"/>
    </xf>
    <xf numFmtId="0" fontId="5" fillId="30" borderId="0" xfId="0" applyFont="1" applyFill="1" applyAlignment="1">
      <alignment/>
    </xf>
    <xf numFmtId="1" fontId="0" fillId="31" borderId="11" xfId="0" applyNumberFormat="1" applyFont="1" applyFill="1" applyBorder="1" applyAlignment="1">
      <alignment horizontal="center" vertical="center"/>
    </xf>
    <xf numFmtId="0" fontId="0" fillId="30" borderId="12" xfId="0" applyFont="1" applyFill="1" applyBorder="1" applyAlignment="1">
      <alignment horizontal="center" vertical="center"/>
    </xf>
    <xf numFmtId="0" fontId="0" fillId="30" borderId="13" xfId="0" applyFont="1" applyFill="1" applyBorder="1" applyAlignment="1">
      <alignment horizontal="center" vertical="center"/>
    </xf>
    <xf numFmtId="9" fontId="0" fillId="31" borderId="12" xfId="0" applyNumberFormat="1" applyFont="1" applyFill="1" applyBorder="1" applyAlignment="1">
      <alignment horizontal="center" vertical="center"/>
    </xf>
    <xf numFmtId="9" fontId="0" fillId="31" borderId="12" xfId="0" applyNumberFormat="1" applyFont="1" applyFill="1" applyBorder="1" applyAlignment="1">
      <alignment vertical="center"/>
    </xf>
    <xf numFmtId="10" fontId="0" fillId="31" borderId="12" xfId="0" applyNumberFormat="1" applyFont="1" applyFill="1" applyBorder="1" applyAlignment="1">
      <alignment vertical="center"/>
    </xf>
    <xf numFmtId="0" fontId="0" fillId="31" borderId="12" xfId="0" applyFont="1" applyFill="1" applyBorder="1" applyAlignment="1">
      <alignment vertical="center"/>
    </xf>
    <xf numFmtId="0" fontId="0" fillId="31" borderId="12" xfId="0" applyFont="1" applyFill="1" applyBorder="1" applyAlignment="1">
      <alignment horizontal="center" vertical="center"/>
    </xf>
    <xf numFmtId="0" fontId="0" fillId="30" borderId="10" xfId="0" applyFont="1" applyFill="1" applyBorder="1" applyAlignment="1">
      <alignment horizontal="left" vertical="center"/>
    </xf>
    <xf numFmtId="0" fontId="0" fillId="31" borderId="14" xfId="0" applyFont="1" applyFill="1" applyBorder="1" applyAlignment="1">
      <alignment horizontal="center" vertical="center"/>
    </xf>
    <xf numFmtId="0" fontId="3" fillId="32" borderId="0" xfId="0" applyFont="1" applyFill="1" applyAlignment="1">
      <alignment horizontal="center" vertical="center"/>
    </xf>
    <xf numFmtId="0" fontId="3" fillId="32" borderId="0" xfId="0" applyFont="1" applyFill="1" applyAlignment="1">
      <alignment vertical="center"/>
    </xf>
    <xf numFmtId="0" fontId="0" fillId="32" borderId="0" xfId="0" applyFont="1" applyFill="1" applyAlignment="1">
      <alignment vertical="center"/>
    </xf>
    <xf numFmtId="9" fontId="0" fillId="30" borderId="12" xfId="0" applyNumberFormat="1" applyFont="1" applyFill="1" applyBorder="1" applyAlignment="1">
      <alignment horizontal="center" vertical="center"/>
    </xf>
    <xf numFmtId="9" fontId="0" fillId="30" borderId="12" xfId="0" applyNumberFormat="1" applyFont="1" applyFill="1" applyBorder="1" applyAlignment="1">
      <alignment vertical="center"/>
    </xf>
    <xf numFmtId="10" fontId="0" fillId="30" borderId="12" xfId="0" applyNumberFormat="1" applyFont="1" applyFill="1" applyBorder="1" applyAlignment="1">
      <alignment vertical="center"/>
    </xf>
    <xf numFmtId="0" fontId="0" fillId="30" borderId="12" xfId="0" applyFont="1" applyFill="1" applyBorder="1" applyAlignment="1">
      <alignment vertical="center"/>
    </xf>
    <xf numFmtId="0" fontId="0" fillId="30" borderId="12" xfId="0" applyFont="1" applyFill="1" applyBorder="1" applyAlignment="1" applyProtection="1">
      <alignment horizontal="center"/>
      <protection/>
    </xf>
    <xf numFmtId="10" fontId="0" fillId="30" borderId="12" xfId="0" applyNumberFormat="1" applyFont="1" applyFill="1" applyBorder="1" applyAlignment="1">
      <alignment horizontal="center" vertical="center"/>
    </xf>
    <xf numFmtId="1" fontId="0" fillId="30" borderId="12" xfId="0" applyNumberFormat="1" applyFont="1" applyFill="1" applyBorder="1" applyAlignment="1">
      <alignment horizontal="center" vertical="center"/>
    </xf>
    <xf numFmtId="0" fontId="2" fillId="30" borderId="0" xfId="0" applyFont="1" applyFill="1" applyAlignment="1">
      <alignment/>
    </xf>
    <xf numFmtId="0" fontId="7" fillId="30" borderId="0" xfId="0" applyFont="1" applyFill="1" applyAlignment="1">
      <alignment horizontal="left"/>
    </xf>
    <xf numFmtId="0" fontId="7" fillId="30" borderId="0" xfId="0" applyFont="1" applyFill="1" applyAlignment="1">
      <alignment horizontal="center"/>
    </xf>
    <xf numFmtId="10" fontId="0" fillId="30" borderId="0" xfId="0" applyNumberFormat="1" applyFont="1" applyFill="1" applyBorder="1" applyAlignment="1">
      <alignment vertical="center"/>
    </xf>
    <xf numFmtId="1" fontId="0" fillId="30" borderId="0" xfId="0" applyNumberFormat="1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 horizontal="center" vertical="center"/>
    </xf>
    <xf numFmtId="0" fontId="0" fillId="30" borderId="11" xfId="0" applyFont="1" applyFill="1" applyBorder="1" applyAlignment="1">
      <alignment horizontal="center" vertical="center"/>
    </xf>
    <xf numFmtId="1" fontId="0" fillId="30" borderId="1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10" fontId="0" fillId="33" borderId="0" xfId="0" applyNumberFormat="1" applyFill="1" applyBorder="1" applyAlignment="1">
      <alignment/>
    </xf>
    <xf numFmtId="10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30" borderId="0" xfId="0" applyFont="1" applyFill="1" applyAlignment="1">
      <alignment horizontal="center"/>
    </xf>
    <xf numFmtId="0" fontId="2" fillId="30" borderId="0" xfId="0" applyFont="1" applyFill="1" applyAlignment="1">
      <alignment horizontal="center"/>
    </xf>
    <xf numFmtId="10" fontId="0" fillId="31" borderId="0" xfId="0" applyNumberFormat="1" applyFont="1" applyFill="1" applyBorder="1" applyAlignment="1">
      <alignment vertical="center"/>
    </xf>
    <xf numFmtId="10" fontId="3" fillId="32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 horizontal="center"/>
    </xf>
    <xf numFmtId="10" fontId="0" fillId="33" borderId="0" xfId="0" applyNumberForma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1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10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32" borderId="0" xfId="0" applyFont="1" applyFill="1" applyAlignment="1">
      <alignment wrapText="1"/>
    </xf>
    <xf numFmtId="0" fontId="16" fillId="30" borderId="0" xfId="0" applyFont="1" applyFill="1" applyBorder="1" applyAlignment="1">
      <alignment horizontal="center"/>
    </xf>
    <xf numFmtId="0" fontId="5" fillId="30" borderId="0" xfId="0" applyFont="1" applyFill="1" applyBorder="1" applyAlignment="1">
      <alignment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 horizontal="left"/>
    </xf>
    <xf numFmtId="0" fontId="1" fillId="30" borderId="0" xfId="0" applyFont="1" applyFill="1" applyAlignment="1">
      <alignment horizontal="left"/>
    </xf>
    <xf numFmtId="0" fontId="17" fillId="30" borderId="21" xfId="0" applyFont="1" applyFill="1" applyBorder="1" applyAlignment="1">
      <alignment vertical="center"/>
    </xf>
    <xf numFmtId="0" fontId="17" fillId="30" borderId="22" xfId="0" applyFont="1" applyFill="1" applyBorder="1" applyAlignment="1">
      <alignment horizontal="center" vertical="center"/>
    </xf>
    <xf numFmtId="10" fontId="17" fillId="30" borderId="21" xfId="44" applyNumberFormat="1" applyFont="1" applyFill="1" applyBorder="1" applyAlignment="1">
      <alignment horizontal="center" vertical="center"/>
    </xf>
    <xf numFmtId="0" fontId="0" fillId="30" borderId="0" xfId="0" applyFill="1" applyAlignment="1">
      <alignment vertical="center"/>
    </xf>
    <xf numFmtId="0" fontId="0" fillId="0" borderId="0" xfId="0" applyAlignment="1">
      <alignment vertical="center"/>
    </xf>
    <xf numFmtId="0" fontId="1" fillId="30" borderId="23" xfId="0" applyFont="1" applyFill="1" applyBorder="1" applyAlignment="1">
      <alignment vertical="center"/>
    </xf>
    <xf numFmtId="0" fontId="17" fillId="30" borderId="24" xfId="0" applyFont="1" applyFill="1" applyBorder="1" applyAlignment="1">
      <alignment horizontal="center" vertical="center"/>
    </xf>
    <xf numFmtId="10" fontId="17" fillId="30" borderId="23" xfId="44" applyNumberFormat="1" applyFont="1" applyFill="1" applyBorder="1" applyAlignment="1">
      <alignment horizontal="center" vertical="center"/>
    </xf>
    <xf numFmtId="0" fontId="0" fillId="30" borderId="25" xfId="0" applyFill="1" applyBorder="1" applyAlignment="1">
      <alignment horizontal="center" vertical="center" wrapText="1"/>
    </xf>
    <xf numFmtId="0" fontId="0" fillId="30" borderId="24" xfId="0" applyFill="1" applyBorder="1" applyAlignment="1">
      <alignment horizontal="center" vertical="center" wrapText="1"/>
    </xf>
    <xf numFmtId="0" fontId="17" fillId="30" borderId="26" xfId="0" applyFont="1" applyFill="1" applyBorder="1" applyAlignment="1">
      <alignment horizontal="center" vertical="center"/>
    </xf>
    <xf numFmtId="10" fontId="17" fillId="30" borderId="27" xfId="44" applyNumberFormat="1" applyFont="1" applyFill="1" applyBorder="1" applyAlignment="1">
      <alignment horizontal="center" vertical="center"/>
    </xf>
    <xf numFmtId="0" fontId="1" fillId="30" borderId="28" xfId="0" applyFont="1" applyFill="1" applyBorder="1" applyAlignment="1">
      <alignment horizontal="center" vertical="center"/>
    </xf>
    <xf numFmtId="10" fontId="1" fillId="30" borderId="25" xfId="44" applyNumberFormat="1" applyFont="1" applyFill="1" applyBorder="1" applyAlignment="1">
      <alignment horizontal="center" vertical="center"/>
    </xf>
    <xf numFmtId="0" fontId="18" fillId="30" borderId="0" xfId="0" applyFont="1" applyFill="1" applyAlignment="1">
      <alignment/>
    </xf>
    <xf numFmtId="10" fontId="1" fillId="30" borderId="0" xfId="44" applyNumberFormat="1" applyFont="1" applyFill="1" applyBorder="1" applyAlignment="1">
      <alignment horizontal="center" vertical="center"/>
    </xf>
    <xf numFmtId="0" fontId="0" fillId="30" borderId="0" xfId="0" applyFill="1" applyBorder="1" applyAlignment="1">
      <alignment vertical="center" wrapText="1"/>
    </xf>
    <xf numFmtId="0" fontId="14" fillId="30" borderId="10" xfId="0" applyFont="1" applyFill="1" applyBorder="1" applyAlignment="1">
      <alignment horizontal="left" vertical="center"/>
    </xf>
    <xf numFmtId="1" fontId="14" fillId="30" borderId="11" xfId="0" applyNumberFormat="1" applyFont="1" applyFill="1" applyBorder="1" applyAlignment="1">
      <alignment horizontal="center" vertical="center"/>
    </xf>
    <xf numFmtId="10" fontId="14" fillId="30" borderId="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0" fillId="30" borderId="11" xfId="0" applyFont="1" applyFill="1" applyBorder="1" applyAlignment="1">
      <alignment vertical="center"/>
    </xf>
    <xf numFmtId="0" fontId="0" fillId="31" borderId="0" xfId="0" applyFont="1" applyFill="1" applyBorder="1" applyAlignment="1">
      <alignment vertical="center"/>
    </xf>
    <xf numFmtId="0" fontId="0" fillId="30" borderId="0" xfId="0" applyFont="1" applyFill="1" applyBorder="1" applyAlignment="1">
      <alignment vertical="center"/>
    </xf>
    <xf numFmtId="1" fontId="2" fillId="30" borderId="0" xfId="0" applyNumberFormat="1" applyFont="1" applyFill="1" applyAlignment="1">
      <alignment horizontal="center"/>
    </xf>
    <xf numFmtId="0" fontId="19" fillId="32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3" fillId="32" borderId="0" xfId="0" applyNumberFormat="1" applyFont="1" applyFill="1" applyBorder="1" applyAlignment="1">
      <alignment horizontal="center" vertical="center"/>
    </xf>
    <xf numFmtId="10" fontId="3" fillId="32" borderId="0" xfId="0" applyNumberFormat="1" applyFont="1" applyFill="1" applyBorder="1" applyAlignment="1">
      <alignment horizontal="center" vertical="center"/>
    </xf>
    <xf numFmtId="10" fontId="0" fillId="31" borderId="10" xfId="0" applyNumberFormat="1" applyFont="1" applyFill="1" applyBorder="1" applyAlignment="1">
      <alignment horizontal="center" vertical="center"/>
    </xf>
    <xf numFmtId="10" fontId="0" fillId="30" borderId="11" xfId="0" applyNumberFormat="1" applyFont="1" applyFill="1" applyBorder="1" applyAlignment="1">
      <alignment horizontal="center" vertical="center"/>
    </xf>
    <xf numFmtId="0" fontId="21" fillId="4" borderId="0" xfId="0" applyFont="1" applyFill="1" applyAlignment="1">
      <alignment/>
    </xf>
    <xf numFmtId="0" fontId="22" fillId="0" borderId="0" xfId="0" applyFont="1" applyAlignment="1">
      <alignment/>
    </xf>
    <xf numFmtId="0" fontId="23" fillId="4" borderId="0" xfId="0" applyFont="1" applyFill="1" applyAlignment="1">
      <alignment/>
    </xf>
    <xf numFmtId="0" fontId="24" fillId="4" borderId="0" xfId="0" applyFont="1" applyFill="1" applyAlignment="1">
      <alignment/>
    </xf>
    <xf numFmtId="0" fontId="24" fillId="34" borderId="0" xfId="0" applyFont="1" applyFill="1" applyAlignment="1">
      <alignment horizontal="center"/>
    </xf>
    <xf numFmtId="0" fontId="24" fillId="4" borderId="0" xfId="0" applyFont="1" applyFill="1" applyAlignment="1">
      <alignment horizontal="center"/>
    </xf>
    <xf numFmtId="0" fontId="25" fillId="35" borderId="0" xfId="0" applyFont="1" applyFill="1" applyAlignment="1">
      <alignment/>
    </xf>
    <xf numFmtId="0" fontId="25" fillId="35" borderId="0" xfId="0" applyFont="1" applyFill="1" applyAlignment="1">
      <alignment horizontal="center"/>
    </xf>
    <xf numFmtId="10" fontId="26" fillId="35" borderId="0" xfId="0" applyNumberFormat="1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13" fillId="36" borderId="29" xfId="0" applyFont="1" applyFill="1" applyBorder="1" applyAlignment="1">
      <alignment horizontal="center" vertical="center"/>
    </xf>
    <xf numFmtId="0" fontId="13" fillId="36" borderId="30" xfId="0" applyFont="1" applyFill="1" applyBorder="1" applyAlignment="1">
      <alignment horizontal="center" vertical="center"/>
    </xf>
    <xf numFmtId="0" fontId="13" fillId="36" borderId="19" xfId="0" applyFont="1" applyFill="1" applyBorder="1" applyAlignment="1">
      <alignment horizontal="center" vertical="center"/>
    </xf>
    <xf numFmtId="0" fontId="3" fillId="32" borderId="29" xfId="0" applyFont="1" applyFill="1" applyBorder="1" applyAlignment="1">
      <alignment horizontal="center" vertical="center"/>
    </xf>
    <xf numFmtId="0" fontId="3" fillId="32" borderId="30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10" fontId="3" fillId="32" borderId="0" xfId="0" applyNumberFormat="1" applyFont="1" applyFill="1" applyBorder="1" applyAlignment="1">
      <alignment horizontal="center" vertical="center" wrapText="1"/>
    </xf>
    <xf numFmtId="22" fontId="0" fillId="30" borderId="0" xfId="0" applyNumberFormat="1" applyFill="1" applyAlignment="1">
      <alignment horizontal="right"/>
    </xf>
    <xf numFmtId="0" fontId="1" fillId="30" borderId="0" xfId="0" applyFont="1" applyFill="1" applyAlignment="1">
      <alignment horizontal="center"/>
    </xf>
    <xf numFmtId="0" fontId="16" fillId="36" borderId="0" xfId="0" applyFont="1" applyFill="1" applyAlignment="1">
      <alignment horizontal="center"/>
    </xf>
    <xf numFmtId="0" fontId="3" fillId="36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30" borderId="0" xfId="0" applyFill="1" applyBorder="1" applyAlignment="1">
      <alignment horizontal="center" vertical="center" wrapText="1"/>
    </xf>
    <xf numFmtId="0" fontId="16" fillId="3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0" borderId="21" xfId="0" applyFill="1" applyBorder="1" applyAlignment="1">
      <alignment horizontal="center" vertical="center" wrapText="1"/>
    </xf>
    <xf numFmtId="0" fontId="0" fillId="30" borderId="27" xfId="0" applyFill="1" applyBorder="1" applyAlignment="1">
      <alignment horizontal="center" vertical="center" wrapText="1"/>
    </xf>
    <xf numFmtId="0" fontId="0" fillId="30" borderId="22" xfId="0" applyFill="1" applyBorder="1" applyAlignment="1">
      <alignment horizontal="center" vertical="center" wrapText="1"/>
    </xf>
    <xf numFmtId="0" fontId="7" fillId="30" borderId="0" xfId="0" applyFont="1" applyFill="1" applyAlignment="1">
      <alignment horizontal="right"/>
    </xf>
    <xf numFmtId="22" fontId="7" fillId="30" borderId="0" xfId="0" applyNumberFormat="1" applyFont="1" applyFill="1" applyAlignment="1">
      <alignment horizontal="center"/>
    </xf>
    <xf numFmtId="0" fontId="2" fillId="30" borderId="0" xfId="0" applyFont="1" applyFill="1" applyAlignment="1">
      <alignment horizontal="center"/>
    </xf>
    <xf numFmtId="0" fontId="3" fillId="36" borderId="0" xfId="0" applyFont="1" applyFill="1" applyAlignment="1">
      <alignment horizontal="center"/>
    </xf>
    <xf numFmtId="22" fontId="1" fillId="30" borderId="0" xfId="0" applyNumberFormat="1" applyFont="1" applyFill="1" applyAlignment="1">
      <alignment horizontal="right"/>
    </xf>
    <xf numFmtId="0" fontId="20" fillId="36" borderId="0" xfId="0" applyFont="1" applyFill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4774AB"/>
      <rgbColor rgb="004F81B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B2C9F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Collegio I</a:t>
            </a:r>
          </a:p>
        </c:rich>
      </c:tx>
      <c:layout>
        <c:manualLayout>
          <c:xMode val="factor"/>
          <c:yMode val="factor"/>
          <c:x val="0.05375"/>
          <c:y val="0.01025"/>
        </c:manualLayout>
      </c:layout>
      <c:spPr>
        <a:solidFill>
          <a:srgbClr val="FF0000"/>
        </a:solidFill>
        <a:ln w="3175">
          <a:noFill/>
        </a:ln>
      </c:spPr>
    </c:title>
    <c:plotArea>
      <c:layout>
        <c:manualLayout>
          <c:xMode val="edge"/>
          <c:yMode val="edge"/>
          <c:x val="0"/>
          <c:y val="0.144"/>
          <c:w val="0.97375"/>
          <c:h val="0.83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Presidente!$A$8:$A$9</c:f>
              <c:strCache>
                <c:ptCount val="2"/>
                <c:pt idx="0">
                  <c:v>1 - Carlo RIVA VERCELLOTTI</c:v>
                </c:pt>
                <c:pt idx="1">
                  <c:v>2 - Luigi BOBBA</c:v>
                </c:pt>
              </c:strCache>
            </c:strRef>
          </c:cat>
          <c:val>
            <c:numRef>
              <c:f>Presidente!$B$8:$B$9</c:f>
              <c:numCache>
                <c:ptCount val="2"/>
                <c:pt idx="0">
                  <c:v>1506</c:v>
                </c:pt>
                <c:pt idx="1">
                  <c:v>1529</c:v>
                </c:pt>
              </c:numCache>
            </c:numRef>
          </c:val>
        </c:ser>
        <c:ser>
          <c:idx val="1"/>
          <c:order val="1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Presidente!$A$8:$A$9</c:f>
              <c:strCache>
                <c:ptCount val="2"/>
                <c:pt idx="0">
                  <c:v>1 - Carlo RIVA VERCELLOTTI</c:v>
                </c:pt>
                <c:pt idx="1">
                  <c:v>2 - Luigi BOBBA</c:v>
                </c:pt>
              </c:strCache>
            </c:strRef>
          </c:cat>
          <c:val>
            <c:numRef>
              <c:f>Presidente!$C$8:$C$9</c:f>
              <c:numCache>
                <c:ptCount val="2"/>
                <c:pt idx="0">
                  <c:v>0.4962108731466227</c:v>
                </c:pt>
                <c:pt idx="1">
                  <c:v>0.5037891268533773</c:v>
                </c:pt>
              </c:numCache>
            </c:numRef>
          </c:val>
        </c:ser>
        <c:axId val="54256373"/>
        <c:axId val="18545310"/>
      </c:barChart>
      <c:catAx>
        <c:axId val="54256373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45310"/>
        <c:crosses val="autoZero"/>
        <c:auto val="1"/>
        <c:lblOffset val="100"/>
        <c:tickLblSkip val="1"/>
        <c:noMultiLvlLbl val="0"/>
      </c:catAx>
      <c:valAx>
        <c:axId val="18545310"/>
        <c:scaling>
          <c:orientation val="minMax"/>
        </c:scaling>
        <c:axPos val="t"/>
        <c:delete val="1"/>
        <c:majorTickMark val="out"/>
        <c:minorTickMark val="none"/>
        <c:tickLblPos val="none"/>
        <c:crossAx val="542563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Collegio III</a:t>
            </a:r>
          </a:p>
        </c:rich>
      </c:tx>
      <c:layout>
        <c:manualLayout>
          <c:xMode val="factor"/>
          <c:yMode val="factor"/>
          <c:x val="0.0645"/>
          <c:y val="0.0105"/>
        </c:manualLayout>
      </c:layout>
      <c:spPr>
        <a:solidFill>
          <a:srgbClr val="FF0000"/>
        </a:solidFill>
        <a:ln w="3175">
          <a:noFill/>
        </a:ln>
      </c:spPr>
    </c:title>
    <c:plotArea>
      <c:layout>
        <c:manualLayout>
          <c:xMode val="edge"/>
          <c:yMode val="edge"/>
          <c:x val="0"/>
          <c:y val="0.14525"/>
          <c:w val="0.97225"/>
          <c:h val="0.8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Presidente!$A$8:$A$9</c:f>
              <c:strCache>
                <c:ptCount val="2"/>
                <c:pt idx="0">
                  <c:v>1 - Carlo RIVA VERCELLOTTI</c:v>
                </c:pt>
                <c:pt idx="1">
                  <c:v>2 - Luigi BOBBA</c:v>
                </c:pt>
              </c:strCache>
            </c:strRef>
          </c:cat>
          <c:val>
            <c:numRef>
              <c:f>Presidente!$F$8:$F$9</c:f>
              <c:numCache>
                <c:ptCount val="2"/>
                <c:pt idx="0">
                  <c:v>2171</c:v>
                </c:pt>
                <c:pt idx="1">
                  <c:v>2581</c:v>
                </c:pt>
              </c:numCache>
            </c:numRef>
          </c:val>
        </c:ser>
        <c:ser>
          <c:idx val="1"/>
          <c:order val="1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Presidente!$A$8:$A$9</c:f>
              <c:strCache>
                <c:ptCount val="2"/>
                <c:pt idx="0">
                  <c:v>1 - Carlo RIVA VERCELLOTTI</c:v>
                </c:pt>
                <c:pt idx="1">
                  <c:v>2 - Luigi BOBBA</c:v>
                </c:pt>
              </c:strCache>
            </c:strRef>
          </c:cat>
          <c:val>
            <c:numRef>
              <c:f>Presidente!$G$8:$G$9</c:f>
              <c:numCache>
                <c:ptCount val="2"/>
                <c:pt idx="0">
                  <c:v>0.45686026936026936</c:v>
                </c:pt>
                <c:pt idx="1">
                  <c:v>0.5431397306397306</c:v>
                </c:pt>
              </c:numCache>
            </c:numRef>
          </c:val>
        </c:ser>
        <c:axId val="32690063"/>
        <c:axId val="25775112"/>
      </c:barChart>
      <c:catAx>
        <c:axId val="32690063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75112"/>
        <c:crosses val="autoZero"/>
        <c:auto val="1"/>
        <c:lblOffset val="100"/>
        <c:tickLblSkip val="1"/>
        <c:noMultiLvlLbl val="0"/>
      </c:catAx>
      <c:valAx>
        <c:axId val="25775112"/>
        <c:scaling>
          <c:orientation val="minMax"/>
        </c:scaling>
        <c:axPos val="t"/>
        <c:delete val="1"/>
        <c:majorTickMark val="out"/>
        <c:minorTickMark val="none"/>
        <c:tickLblPos val="none"/>
        <c:crossAx val="326900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Collegio IV</a:t>
            </a:r>
          </a:p>
        </c:rich>
      </c:tx>
      <c:layout>
        <c:manualLayout>
          <c:xMode val="factor"/>
          <c:yMode val="factor"/>
          <c:x val="0.066"/>
          <c:y val="0.008"/>
        </c:manualLayout>
      </c:layout>
      <c:spPr>
        <a:solidFill>
          <a:srgbClr val="FF0000"/>
        </a:solidFill>
        <a:ln w="3175">
          <a:noFill/>
        </a:ln>
      </c:spPr>
    </c:title>
    <c:plotArea>
      <c:layout>
        <c:manualLayout>
          <c:xMode val="edge"/>
          <c:yMode val="edge"/>
          <c:x val="0"/>
          <c:y val="0.13575"/>
          <c:w val="0.9735"/>
          <c:h val="0.83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Presidente!$A$8:$A$9</c:f>
              <c:strCache>
                <c:ptCount val="2"/>
                <c:pt idx="0">
                  <c:v>1 - Carlo RIVA VERCELLOTTI</c:v>
                </c:pt>
                <c:pt idx="1">
                  <c:v>2 - Luigi BOBBA</c:v>
                </c:pt>
              </c:strCache>
            </c:strRef>
          </c:cat>
          <c:val>
            <c:numRef>
              <c:f>Presidente!$H$8:$H$9</c:f>
              <c:numCache>
                <c:ptCount val="2"/>
                <c:pt idx="0">
                  <c:v>1391</c:v>
                </c:pt>
                <c:pt idx="1">
                  <c:v>1647</c:v>
                </c:pt>
              </c:numCache>
            </c:numRef>
          </c:val>
        </c:ser>
        <c:ser>
          <c:idx val="1"/>
          <c:order val="1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Presidente!$A$8:$A$9</c:f>
              <c:strCache>
                <c:ptCount val="2"/>
                <c:pt idx="0">
                  <c:v>1 - Carlo RIVA VERCELLOTTI</c:v>
                </c:pt>
                <c:pt idx="1">
                  <c:v>2 - Luigi BOBBA</c:v>
                </c:pt>
              </c:strCache>
            </c:strRef>
          </c:cat>
          <c:val>
            <c:numRef>
              <c:f>Presidente!$I$8:$I$9</c:f>
              <c:numCache>
                <c:ptCount val="2"/>
                <c:pt idx="0">
                  <c:v>0.4578670177748519</c:v>
                </c:pt>
                <c:pt idx="1">
                  <c:v>0.5421329822251482</c:v>
                </c:pt>
              </c:numCache>
            </c:numRef>
          </c:val>
        </c:ser>
        <c:axId val="30649417"/>
        <c:axId val="7409298"/>
      </c:barChart>
      <c:catAx>
        <c:axId val="30649417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09298"/>
        <c:crosses val="autoZero"/>
        <c:auto val="1"/>
        <c:lblOffset val="100"/>
        <c:tickLblSkip val="1"/>
        <c:noMultiLvlLbl val="0"/>
      </c:catAx>
      <c:valAx>
        <c:axId val="7409298"/>
        <c:scaling>
          <c:orientation val="minMax"/>
        </c:scaling>
        <c:axPos val="t"/>
        <c:delete val="1"/>
        <c:majorTickMark val="out"/>
        <c:minorTickMark val="none"/>
        <c:tickLblPos val="none"/>
        <c:crossAx val="306494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Collegio V</a:t>
            </a:r>
          </a:p>
        </c:rich>
      </c:tx>
      <c:layout>
        <c:manualLayout>
          <c:xMode val="factor"/>
          <c:yMode val="factor"/>
          <c:x val="0.061"/>
          <c:y val="0.008"/>
        </c:manualLayout>
      </c:layout>
      <c:spPr>
        <a:solidFill>
          <a:srgbClr val="FF0000"/>
        </a:solidFill>
        <a:ln w="3175">
          <a:noFill/>
        </a:ln>
      </c:spPr>
    </c:title>
    <c:plotArea>
      <c:layout>
        <c:manualLayout>
          <c:xMode val="edge"/>
          <c:yMode val="edge"/>
          <c:x val="0"/>
          <c:y val="0.1365"/>
          <c:w val="0.9735"/>
          <c:h val="0.83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Presidente!$A$8:$A$9</c:f>
              <c:strCache>
                <c:ptCount val="2"/>
                <c:pt idx="0">
                  <c:v>1 - Carlo RIVA VERCELLOTTI</c:v>
                </c:pt>
                <c:pt idx="1">
                  <c:v>2 - Luigi BOBBA</c:v>
                </c:pt>
              </c:strCache>
            </c:strRef>
          </c:cat>
          <c:val>
            <c:numRef>
              <c:f>Presidente!$J$8:$J$9</c:f>
              <c:numCache>
                <c:ptCount val="2"/>
                <c:pt idx="0">
                  <c:v>1962</c:v>
                </c:pt>
                <c:pt idx="1">
                  <c:v>2715</c:v>
                </c:pt>
              </c:numCache>
            </c:numRef>
          </c:val>
        </c:ser>
        <c:ser>
          <c:idx val="1"/>
          <c:order val="1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Presidente!$A$8:$A$9</c:f>
              <c:strCache>
                <c:ptCount val="2"/>
                <c:pt idx="0">
                  <c:v>1 - Carlo RIVA VERCELLOTTI</c:v>
                </c:pt>
                <c:pt idx="1">
                  <c:v>2 - Luigi BOBBA</c:v>
                </c:pt>
              </c:strCache>
            </c:strRef>
          </c:cat>
          <c:val>
            <c:numRef>
              <c:f>Presidente!$K$8:$K$9</c:f>
              <c:numCache>
                <c:ptCount val="2"/>
                <c:pt idx="0">
                  <c:v>0.41949967928159076</c:v>
                </c:pt>
                <c:pt idx="1">
                  <c:v>0.5805003207184093</c:v>
                </c:pt>
              </c:numCache>
            </c:numRef>
          </c:val>
        </c:ser>
        <c:axId val="66683683"/>
        <c:axId val="63282236"/>
      </c:barChart>
      <c:catAx>
        <c:axId val="66683683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82236"/>
        <c:crosses val="autoZero"/>
        <c:auto val="1"/>
        <c:lblOffset val="100"/>
        <c:tickLblSkip val="1"/>
        <c:noMultiLvlLbl val="0"/>
      </c:catAx>
      <c:valAx>
        <c:axId val="63282236"/>
        <c:scaling>
          <c:orientation val="minMax"/>
        </c:scaling>
        <c:axPos val="t"/>
        <c:delete val="1"/>
        <c:majorTickMark val="out"/>
        <c:minorTickMark val="none"/>
        <c:tickLblPos val="none"/>
        <c:crossAx val="666836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Collegio II</a:t>
            </a:r>
          </a:p>
        </c:rich>
      </c:tx>
      <c:layout>
        <c:manualLayout>
          <c:xMode val="factor"/>
          <c:yMode val="factor"/>
          <c:x val="0.05875"/>
          <c:y val="0.01025"/>
        </c:manualLayout>
      </c:layout>
      <c:spPr>
        <a:solidFill>
          <a:srgbClr val="FF0000"/>
        </a:solidFill>
        <a:ln w="3175">
          <a:noFill/>
        </a:ln>
      </c:spPr>
    </c:title>
    <c:plotArea>
      <c:layout>
        <c:manualLayout>
          <c:xMode val="edge"/>
          <c:yMode val="edge"/>
          <c:x val="0"/>
          <c:y val="0.143"/>
          <c:w val="0.97275"/>
          <c:h val="0.83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Presidente!$A$8:$A$9</c:f>
              <c:strCache>
                <c:ptCount val="2"/>
                <c:pt idx="0">
                  <c:v>1 - Carlo RIVA VERCELLOTTI</c:v>
                </c:pt>
                <c:pt idx="1">
                  <c:v>2 - Luigi BOBBA</c:v>
                </c:pt>
              </c:strCache>
            </c:strRef>
          </c:cat>
          <c:val>
            <c:numRef>
              <c:f>Presidente!$D$8:$D$9</c:f>
              <c:numCache>
                <c:ptCount val="2"/>
                <c:pt idx="0">
                  <c:v>1858</c:v>
                </c:pt>
                <c:pt idx="1">
                  <c:v>2175</c:v>
                </c:pt>
              </c:numCache>
            </c:numRef>
          </c:val>
        </c:ser>
        <c:ser>
          <c:idx val="1"/>
          <c:order val="1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Presidente!$A$8:$A$9</c:f>
              <c:strCache>
                <c:ptCount val="2"/>
                <c:pt idx="0">
                  <c:v>1 - Carlo RIVA VERCELLOTTI</c:v>
                </c:pt>
                <c:pt idx="1">
                  <c:v>2 - Luigi BOBBA</c:v>
                </c:pt>
              </c:strCache>
            </c:strRef>
          </c:cat>
          <c:val>
            <c:numRef>
              <c:f>Presidente!$E$8:$E$9</c:f>
              <c:numCache>
                <c:ptCount val="2"/>
                <c:pt idx="0">
                  <c:v>0.4606992313414332</c:v>
                </c:pt>
                <c:pt idx="1">
                  <c:v>0.5393007686585668</c:v>
                </c:pt>
              </c:numCache>
            </c:numRef>
          </c:val>
        </c:ser>
        <c:axId val="32669213"/>
        <c:axId val="25587462"/>
      </c:barChart>
      <c:catAx>
        <c:axId val="32669213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87462"/>
        <c:crosses val="autoZero"/>
        <c:auto val="1"/>
        <c:lblOffset val="100"/>
        <c:tickLblSkip val="1"/>
        <c:noMultiLvlLbl val="0"/>
      </c:catAx>
      <c:valAx>
        <c:axId val="25587462"/>
        <c:scaling>
          <c:orientation val="minMax"/>
        </c:scaling>
        <c:axPos val="t"/>
        <c:delete val="1"/>
        <c:majorTickMark val="out"/>
        <c:minorTickMark val="none"/>
        <c:tickLblPos val="none"/>
        <c:crossAx val="326692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Tutti i collegi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2975"/>
          <c:w val="0.93675"/>
          <c:h val="0.85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Presidente!$A$8:$A$9</c:f>
              <c:strCache>
                <c:ptCount val="2"/>
                <c:pt idx="0">
                  <c:v>1 - Carlo RIVA VERCELLOTTI</c:v>
                </c:pt>
                <c:pt idx="1">
                  <c:v>2 - Luigi BOBBA</c:v>
                </c:pt>
              </c:strCache>
            </c:strRef>
          </c:cat>
          <c:val>
            <c:numRef>
              <c:f>Presidente!$L$8:$L$9</c:f>
              <c:numCache>
                <c:ptCount val="2"/>
                <c:pt idx="0">
                  <c:v>8888</c:v>
                </c:pt>
                <c:pt idx="1">
                  <c:v>10647</c:v>
                </c:pt>
              </c:numCache>
            </c:numRef>
          </c:val>
        </c:ser>
        <c:ser>
          <c:idx val="1"/>
          <c:order val="1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Presidente!$A$8:$A$9</c:f>
              <c:strCache>
                <c:ptCount val="2"/>
                <c:pt idx="0">
                  <c:v>1 - Carlo RIVA VERCELLOTTI</c:v>
                </c:pt>
                <c:pt idx="1">
                  <c:v>2 - Luigi BOBBA</c:v>
                </c:pt>
              </c:strCache>
            </c:strRef>
          </c:cat>
          <c:val>
            <c:numRef>
              <c:f>Presidente!$M$8:$M$9</c:f>
              <c:numCache>
                <c:ptCount val="2"/>
                <c:pt idx="0">
                  <c:v>0.454978244177118</c:v>
                </c:pt>
                <c:pt idx="1">
                  <c:v>0.545021755822882</c:v>
                </c:pt>
              </c:numCache>
            </c:numRef>
          </c:val>
        </c:ser>
        <c:overlap val="-30"/>
        <c:axId val="28960567"/>
        <c:axId val="59318512"/>
      </c:barChart>
      <c:catAx>
        <c:axId val="28960567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18512"/>
        <c:crosses val="autoZero"/>
        <c:auto val="1"/>
        <c:lblOffset val="100"/>
        <c:tickLblSkip val="1"/>
        <c:noMultiLvlLbl val="0"/>
      </c:catAx>
      <c:valAx>
        <c:axId val="59318512"/>
        <c:scaling>
          <c:orientation val="minMax"/>
        </c:scaling>
        <c:axPos val="t"/>
        <c:delete val="1"/>
        <c:majorTickMark val="out"/>
        <c:minorTickMark val="none"/>
        <c:tickLblPos val="none"/>
        <c:crossAx val="289605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Sezioni scrutinate</a:t>
            </a:r>
          </a:p>
        </c:rich>
      </c:tx>
      <c:layout>
        <c:manualLayout>
          <c:xMode val="factor"/>
          <c:yMode val="factor"/>
          <c:x val="-0.00075"/>
          <c:y val="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37775"/>
          <c:w val="0.98575"/>
          <c:h val="0.51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Presidente!$M$17</c:f>
              <c:numCache>
                <c:ptCount val="1"/>
                <c:pt idx="0">
                  <c:v>49</c:v>
                </c:pt>
              </c:numCache>
            </c:numRef>
          </c:val>
        </c:ser>
        <c:overlap val="-8"/>
        <c:gapWidth val="0"/>
        <c:axId val="64104561"/>
        <c:axId val="40070138"/>
      </c:barChart>
      <c:catAx>
        <c:axId val="64104561"/>
        <c:scaling>
          <c:orientation val="minMax"/>
        </c:scaling>
        <c:axPos val="l"/>
        <c:delete val="1"/>
        <c:majorTickMark val="out"/>
        <c:minorTickMark val="none"/>
        <c:tickLblPos val="none"/>
        <c:crossAx val="40070138"/>
        <c:crosses val="autoZero"/>
        <c:auto val="1"/>
        <c:lblOffset val="100"/>
        <c:tickLblSkip val="1"/>
        <c:noMultiLvlLbl val="0"/>
      </c:catAx>
      <c:valAx>
        <c:axId val="40070138"/>
        <c:scaling>
          <c:orientation val="minMax"/>
          <c:max val="49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10456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4F81BD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Voti non validi</a:t>
            </a:r>
          </a:p>
        </c:rich>
      </c:tx>
      <c:layout>
        <c:manualLayout>
          <c:xMode val="factor"/>
          <c:yMode val="factor"/>
          <c:x val="0.0165"/>
          <c:y val="0.03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635"/>
          <c:w val="0.9435"/>
          <c:h val="0.82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'Grafico Presidente generale'!$A$73:$A$75</c:f>
              <c:strCache/>
            </c:strRef>
          </c:cat>
          <c:val>
            <c:numRef>
              <c:f>'Grafico Presidente generale'!$I$73:$I$75</c:f>
              <c:numCache/>
            </c:numRef>
          </c:val>
        </c:ser>
        <c:ser>
          <c:idx val="1"/>
          <c:order val="1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'Grafico Presidente generale'!$A$73:$A$75</c:f>
              <c:strCache/>
            </c:strRef>
          </c:cat>
          <c:val>
            <c:numRef>
              <c:f>'Grafico Presidente generale'!$H$73:$H$75</c:f>
              <c:numCache/>
            </c:numRef>
          </c:val>
        </c:ser>
        <c:overlap val="-100"/>
        <c:gapWidth val="240"/>
        <c:axId val="25086923"/>
        <c:axId val="24455716"/>
      </c:barChart>
      <c:catAx>
        <c:axId val="250869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4455716"/>
        <c:crosses val="autoZero"/>
        <c:auto val="1"/>
        <c:lblOffset val="100"/>
        <c:tickLblSkip val="1"/>
        <c:noMultiLvlLbl val="0"/>
      </c:catAx>
      <c:valAx>
        <c:axId val="24455716"/>
        <c:scaling>
          <c:orientation val="minMax"/>
        </c:scaling>
        <c:axPos val="l"/>
        <c:delete val="1"/>
        <c:majorTickMark val="out"/>
        <c:minorTickMark val="none"/>
        <c:tickLblPos val="none"/>
        <c:crossAx val="250869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jpeg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180975</xdr:rowOff>
    </xdr:from>
    <xdr:to>
      <xdr:col>0</xdr:col>
      <xdr:colOff>581025</xdr:colOff>
      <xdr:row>3</xdr:row>
      <xdr:rowOff>123825</xdr:rowOff>
    </xdr:to>
    <xdr:pic>
      <xdr:nvPicPr>
        <xdr:cNvPr id="1" name="Picture 2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0975"/>
          <a:ext cx="552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0</xdr:row>
      <xdr:rowOff>28575</xdr:rowOff>
    </xdr:from>
    <xdr:to>
      <xdr:col>5</xdr:col>
      <xdr:colOff>9525</xdr:colOff>
      <xdr:row>3</xdr:row>
      <xdr:rowOff>19050</xdr:rowOff>
    </xdr:to>
    <xdr:pic>
      <xdr:nvPicPr>
        <xdr:cNvPr id="1" name="Picture 23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28575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14</xdr:row>
      <xdr:rowOff>47625</xdr:rowOff>
    </xdr:from>
    <xdr:to>
      <xdr:col>0</xdr:col>
      <xdr:colOff>600075</xdr:colOff>
      <xdr:row>14</xdr:row>
      <xdr:rowOff>609600</xdr:rowOff>
    </xdr:to>
    <xdr:pic>
      <xdr:nvPicPr>
        <xdr:cNvPr id="2" name="Picture 2" descr="ud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4029075"/>
          <a:ext cx="571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1790700</xdr:colOff>
      <xdr:row>16</xdr:row>
      <xdr:rowOff>47625</xdr:rowOff>
    </xdr:from>
    <xdr:to>
      <xdr:col>0</xdr:col>
      <xdr:colOff>2343150</xdr:colOff>
      <xdr:row>16</xdr:row>
      <xdr:rowOff>600075</xdr:rowOff>
    </xdr:to>
    <xdr:pic>
      <xdr:nvPicPr>
        <xdr:cNvPr id="3" name="Picture 3" descr="bobbal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90700" y="5305425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16</xdr:row>
      <xdr:rowOff>38100</xdr:rowOff>
    </xdr:from>
    <xdr:to>
      <xdr:col>0</xdr:col>
      <xdr:colOff>1752600</xdr:colOff>
      <xdr:row>16</xdr:row>
      <xdr:rowOff>600075</xdr:rowOff>
    </xdr:to>
    <xdr:pic>
      <xdr:nvPicPr>
        <xdr:cNvPr id="4" name="Picture 4" descr="bobbaor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0150" y="5295900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16</xdr:row>
      <xdr:rowOff>47625</xdr:rowOff>
    </xdr:from>
    <xdr:to>
      <xdr:col>0</xdr:col>
      <xdr:colOff>590550</xdr:colOff>
      <xdr:row>16</xdr:row>
      <xdr:rowOff>600075</xdr:rowOff>
    </xdr:to>
    <xdr:pic>
      <xdr:nvPicPr>
        <xdr:cNvPr id="5" name="Picture 5" descr="bobbapi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53054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2962275</xdr:colOff>
      <xdr:row>14</xdr:row>
      <xdr:rowOff>47625</xdr:rowOff>
    </xdr:from>
    <xdr:to>
      <xdr:col>0</xdr:col>
      <xdr:colOff>3514725</xdr:colOff>
      <xdr:row>14</xdr:row>
      <xdr:rowOff>600075</xdr:rowOff>
    </xdr:to>
    <xdr:pic>
      <xdr:nvPicPr>
        <xdr:cNvPr id="6" name="Picture 6" descr="destraso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62275" y="4029075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14</xdr:row>
      <xdr:rowOff>38100</xdr:rowOff>
    </xdr:from>
    <xdr:to>
      <xdr:col>0</xdr:col>
      <xdr:colOff>1181100</xdr:colOff>
      <xdr:row>14</xdr:row>
      <xdr:rowOff>609600</xdr:rowOff>
    </xdr:to>
    <xdr:pic>
      <xdr:nvPicPr>
        <xdr:cNvPr id="7" name="Picture 7" descr="ladestr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8650" y="4019550"/>
          <a:ext cx="552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2371725</xdr:colOff>
      <xdr:row>14</xdr:row>
      <xdr:rowOff>47625</xdr:rowOff>
    </xdr:from>
    <xdr:to>
      <xdr:col>0</xdr:col>
      <xdr:colOff>2924175</xdr:colOff>
      <xdr:row>14</xdr:row>
      <xdr:rowOff>600075</xdr:rowOff>
    </xdr:to>
    <xdr:pic>
      <xdr:nvPicPr>
        <xdr:cNvPr id="8" name="Picture 8" descr="leganor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71725" y="4029075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16</xdr:row>
      <xdr:rowOff>47625</xdr:rowOff>
    </xdr:from>
    <xdr:to>
      <xdr:col>0</xdr:col>
      <xdr:colOff>1171575</xdr:colOff>
      <xdr:row>16</xdr:row>
      <xdr:rowOff>600075</xdr:rowOff>
    </xdr:to>
    <xdr:pic>
      <xdr:nvPicPr>
        <xdr:cNvPr id="9" name="Picture 9" descr="pd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9125" y="5305425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14</xdr:row>
      <xdr:rowOff>47625</xdr:rowOff>
    </xdr:from>
    <xdr:to>
      <xdr:col>0</xdr:col>
      <xdr:colOff>1762125</xdr:colOff>
      <xdr:row>14</xdr:row>
      <xdr:rowOff>600075</xdr:rowOff>
    </xdr:to>
    <xdr:pic>
      <xdr:nvPicPr>
        <xdr:cNvPr id="10" name="Picture 10" descr="pdl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09675" y="4029075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1790700</xdr:colOff>
      <xdr:row>14</xdr:row>
      <xdr:rowOff>47625</xdr:rowOff>
    </xdr:from>
    <xdr:to>
      <xdr:col>0</xdr:col>
      <xdr:colOff>2343150</xdr:colOff>
      <xdr:row>14</xdr:row>
      <xdr:rowOff>609600</xdr:rowOff>
    </xdr:to>
    <xdr:pic>
      <xdr:nvPicPr>
        <xdr:cNvPr id="11" name="Picture 11" descr="pensionati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90700" y="4029075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0</xdr:col>
      <xdr:colOff>552450</xdr:colOff>
      <xdr:row>3</xdr:row>
      <xdr:rowOff>114300</xdr:rowOff>
    </xdr:to>
    <xdr:pic>
      <xdr:nvPicPr>
        <xdr:cNvPr id="1" name="Picture 14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4</xdr:row>
      <xdr:rowOff>152400</xdr:rowOff>
    </xdr:from>
    <xdr:to>
      <xdr:col>6</xdr:col>
      <xdr:colOff>457200</xdr:colOff>
      <xdr:row>28</xdr:row>
      <xdr:rowOff>28575</xdr:rowOff>
    </xdr:to>
    <xdr:graphicFrame>
      <xdr:nvGraphicFramePr>
        <xdr:cNvPr id="2" name="Grafico 23"/>
        <xdr:cNvGraphicFramePr/>
      </xdr:nvGraphicFramePr>
      <xdr:xfrm>
        <a:off x="123825" y="800100"/>
        <a:ext cx="39909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152400</xdr:colOff>
      <xdr:row>4</xdr:row>
      <xdr:rowOff>142875</xdr:rowOff>
    </xdr:from>
    <xdr:to>
      <xdr:col>19</xdr:col>
      <xdr:colOff>0</xdr:colOff>
      <xdr:row>28</xdr:row>
      <xdr:rowOff>9525</xdr:rowOff>
    </xdr:to>
    <xdr:graphicFrame>
      <xdr:nvGraphicFramePr>
        <xdr:cNvPr id="3" name="Grafico 25"/>
        <xdr:cNvGraphicFramePr/>
      </xdr:nvGraphicFramePr>
      <xdr:xfrm>
        <a:off x="8286750" y="790575"/>
        <a:ext cx="3924300" cy="3752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447675</xdr:colOff>
      <xdr:row>29</xdr:row>
      <xdr:rowOff>9525</xdr:rowOff>
    </xdr:from>
    <xdr:to>
      <xdr:col>9</xdr:col>
      <xdr:colOff>561975</xdr:colOff>
      <xdr:row>51</xdr:row>
      <xdr:rowOff>142875</xdr:rowOff>
    </xdr:to>
    <xdr:graphicFrame>
      <xdr:nvGraphicFramePr>
        <xdr:cNvPr id="4" name="Grafico 26"/>
        <xdr:cNvGraphicFramePr/>
      </xdr:nvGraphicFramePr>
      <xdr:xfrm>
        <a:off x="2276475" y="4705350"/>
        <a:ext cx="3981450" cy="3695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600075</xdr:colOff>
      <xdr:row>29</xdr:row>
      <xdr:rowOff>9525</xdr:rowOff>
    </xdr:from>
    <xdr:to>
      <xdr:col>15</xdr:col>
      <xdr:colOff>504825</xdr:colOff>
      <xdr:row>51</xdr:row>
      <xdr:rowOff>123825</xdr:rowOff>
    </xdr:to>
    <xdr:graphicFrame>
      <xdr:nvGraphicFramePr>
        <xdr:cNvPr id="5" name="Grafico 27"/>
        <xdr:cNvGraphicFramePr/>
      </xdr:nvGraphicFramePr>
      <xdr:xfrm>
        <a:off x="6296025" y="4705350"/>
        <a:ext cx="3981450" cy="3676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542925</xdr:colOff>
      <xdr:row>4</xdr:row>
      <xdr:rowOff>152400</xdr:rowOff>
    </xdr:from>
    <xdr:to>
      <xdr:col>13</xdr:col>
      <xdr:colOff>38100</xdr:colOff>
      <xdr:row>28</xdr:row>
      <xdr:rowOff>28575</xdr:rowOff>
    </xdr:to>
    <xdr:graphicFrame>
      <xdr:nvGraphicFramePr>
        <xdr:cNvPr id="6" name="Grafico 28"/>
        <xdr:cNvGraphicFramePr/>
      </xdr:nvGraphicFramePr>
      <xdr:xfrm>
        <a:off x="4200525" y="800100"/>
        <a:ext cx="3971925" cy="3762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152400</xdr:rowOff>
    </xdr:from>
    <xdr:to>
      <xdr:col>13</xdr:col>
      <xdr:colOff>0</xdr:colOff>
      <xdr:row>44</xdr:row>
      <xdr:rowOff>85725</xdr:rowOff>
    </xdr:to>
    <xdr:graphicFrame>
      <xdr:nvGraphicFramePr>
        <xdr:cNvPr id="1" name="Grafico 1025"/>
        <xdr:cNvGraphicFramePr/>
      </xdr:nvGraphicFramePr>
      <xdr:xfrm>
        <a:off x="9525" y="1095375"/>
        <a:ext cx="791527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542925</xdr:colOff>
      <xdr:row>2</xdr:row>
      <xdr:rowOff>142875</xdr:rowOff>
    </xdr:to>
    <xdr:pic>
      <xdr:nvPicPr>
        <xdr:cNvPr id="2" name="Picture 1026" descr="CedCit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8100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44</xdr:row>
      <xdr:rowOff>142875</xdr:rowOff>
    </xdr:from>
    <xdr:to>
      <xdr:col>18</xdr:col>
      <xdr:colOff>600075</xdr:colOff>
      <xdr:row>51</xdr:row>
      <xdr:rowOff>114300</xdr:rowOff>
    </xdr:to>
    <xdr:graphicFrame>
      <xdr:nvGraphicFramePr>
        <xdr:cNvPr id="3" name="Grafico 1027"/>
        <xdr:cNvGraphicFramePr/>
      </xdr:nvGraphicFramePr>
      <xdr:xfrm>
        <a:off x="28575" y="7591425"/>
        <a:ext cx="11544300" cy="1104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47625</xdr:colOff>
      <xdr:row>4</xdr:row>
      <xdr:rowOff>152400</xdr:rowOff>
    </xdr:from>
    <xdr:to>
      <xdr:col>18</xdr:col>
      <xdr:colOff>571500</xdr:colOff>
      <xdr:row>26</xdr:row>
      <xdr:rowOff>85725</xdr:rowOff>
    </xdr:to>
    <xdr:graphicFrame>
      <xdr:nvGraphicFramePr>
        <xdr:cNvPr id="4" name="Grafico 1028"/>
        <xdr:cNvGraphicFramePr/>
      </xdr:nvGraphicFramePr>
      <xdr:xfrm>
        <a:off x="7972425" y="1095375"/>
        <a:ext cx="3571875" cy="3495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Elezioni%20Provinciali%202011\Ballottaggio%20Provinciali%202011\prov12011b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Elezioni%20Provinciali%202011\Ballottaggio%20Provinciali%202011\prov22011bal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Elezioni%20Provinciali%202011\Ballottaggio%20Provinciali%202011\prov32011bal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Elezioni%20Provinciali%202011\Ballottaggio%20Provinciali%202011\prov42011bal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Elezioni%20Provinciali%202011\Ballottaggio%20Provinciali%202011\prov52011b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ccolta Voti"/>
      <sheetName val="Riepil. voti Pres."/>
      <sheetName val="Grafico Pres."/>
      <sheetName val="controllo votanti"/>
      <sheetName val="comunicazione"/>
    </sheetNames>
    <sheetDataSet>
      <sheetData sheetId="0">
        <row r="1">
          <cell r="A1" t="str">
            <v>ELEZIONE DIRETTA DEL PRESIDENTE DELLA PROVINCIA</v>
          </cell>
        </row>
        <row r="2">
          <cell r="A2" t="str">
            <v>E DEL CONSIGLIO PROVINCIALE DI VERCELLI</v>
          </cell>
        </row>
        <row r="3">
          <cell r="A3" t="str">
            <v>BALLOTTAGGIO DEL 29 - 30 MAGGIO 2011</v>
          </cell>
        </row>
        <row r="10">
          <cell r="C10">
            <v>6461</v>
          </cell>
        </row>
        <row r="13">
          <cell r="C13">
            <v>3128</v>
          </cell>
        </row>
        <row r="15">
          <cell r="A15" t="str">
            <v>1 - Carlo RIVA VERCELLOTTI</v>
          </cell>
          <cell r="C15">
            <v>1506</v>
          </cell>
          <cell r="AA15">
            <v>0.4962108731466227</v>
          </cell>
        </row>
        <row r="16">
          <cell r="A16" t="str">
            <v>2 - Luigi BOBBA</v>
          </cell>
          <cell r="C16">
            <v>1529</v>
          </cell>
          <cell r="AA16">
            <v>0.5037891268533773</v>
          </cell>
        </row>
        <row r="17">
          <cell r="A17" t="str">
            <v>Totale voti validi</v>
          </cell>
          <cell r="C17">
            <v>3035</v>
          </cell>
        </row>
        <row r="19">
          <cell r="A19" t="str">
            <v>Schede contestate e non attribuite</v>
          </cell>
          <cell r="C19">
            <v>1</v>
          </cell>
        </row>
        <row r="20">
          <cell r="A20" t="str">
            <v>Schede bianche</v>
          </cell>
          <cell r="C20">
            <v>15</v>
          </cell>
        </row>
        <row r="21">
          <cell r="A21" t="str">
            <v>Schede nulle</v>
          </cell>
          <cell r="C21">
            <v>77</v>
          </cell>
        </row>
        <row r="22">
          <cell r="C22">
            <v>93</v>
          </cell>
        </row>
        <row r="25">
          <cell r="C25">
            <v>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ccolta voti"/>
      <sheetName val="Riepil. voti Pres."/>
      <sheetName val="Grafico Pres."/>
      <sheetName val="controllo votanti"/>
      <sheetName val="comunicazione"/>
    </sheetNames>
    <sheetDataSet>
      <sheetData sheetId="0">
        <row r="10">
          <cell r="C10">
            <v>7819</v>
          </cell>
        </row>
        <row r="13">
          <cell r="C13">
            <v>4156</v>
          </cell>
        </row>
        <row r="15">
          <cell r="C15">
            <v>1858</v>
          </cell>
          <cell r="AA15">
            <v>0.4606992313414332</v>
          </cell>
        </row>
        <row r="16">
          <cell r="C16">
            <v>2175</v>
          </cell>
          <cell r="AA16">
            <v>0.5393007686585668</v>
          </cell>
        </row>
        <row r="17">
          <cell r="C17">
            <v>4033</v>
          </cell>
        </row>
        <row r="19">
          <cell r="C19">
            <v>0</v>
          </cell>
        </row>
        <row r="20">
          <cell r="C20">
            <v>26</v>
          </cell>
        </row>
        <row r="21">
          <cell r="C21">
            <v>97</v>
          </cell>
        </row>
        <row r="22">
          <cell r="C22">
            <v>123</v>
          </cell>
        </row>
        <row r="25">
          <cell r="C25">
            <v>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accolta voti"/>
      <sheetName val="Riepil. voti Pres."/>
      <sheetName val="Grafico Pres."/>
      <sheetName val="controllo votanti"/>
      <sheetName val="comunicazione"/>
    </sheetNames>
    <sheetDataSet>
      <sheetData sheetId="0">
        <row r="10">
          <cell r="C10">
            <v>8776</v>
          </cell>
        </row>
        <row r="13">
          <cell r="C13">
            <v>4880</v>
          </cell>
        </row>
        <row r="15">
          <cell r="C15">
            <v>2171</v>
          </cell>
          <cell r="AA15">
            <v>0.45686026936026936</v>
          </cell>
        </row>
        <row r="16">
          <cell r="C16">
            <v>2581</v>
          </cell>
          <cell r="AA16">
            <v>0.5431397306397306</v>
          </cell>
        </row>
        <row r="17">
          <cell r="C17">
            <v>4752</v>
          </cell>
        </row>
        <row r="19">
          <cell r="C19">
            <v>0</v>
          </cell>
        </row>
        <row r="20">
          <cell r="C20">
            <v>27</v>
          </cell>
        </row>
        <row r="21">
          <cell r="C21">
            <v>101</v>
          </cell>
        </row>
        <row r="22">
          <cell r="C22">
            <v>128</v>
          </cell>
        </row>
        <row r="25">
          <cell r="C25">
            <v>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accolta voti"/>
      <sheetName val="Riepil. voti Pres."/>
      <sheetName val="Grafico Pres."/>
      <sheetName val="controllo votanti"/>
      <sheetName val="comunicazione"/>
    </sheetNames>
    <sheetDataSet>
      <sheetData sheetId="0">
        <row r="10">
          <cell r="C10">
            <v>5776</v>
          </cell>
        </row>
        <row r="13">
          <cell r="C13">
            <v>3134</v>
          </cell>
        </row>
        <row r="15">
          <cell r="C15">
            <v>1391</v>
          </cell>
          <cell r="Z15">
            <v>0.4578670177748519</v>
          </cell>
        </row>
        <row r="16">
          <cell r="C16">
            <v>1647</v>
          </cell>
          <cell r="Z16">
            <v>0.5421329822251482</v>
          </cell>
        </row>
        <row r="17">
          <cell r="C17">
            <v>3038</v>
          </cell>
        </row>
        <row r="19">
          <cell r="C19">
            <v>0</v>
          </cell>
        </row>
        <row r="20">
          <cell r="C20">
            <v>25</v>
          </cell>
        </row>
        <row r="21">
          <cell r="C21">
            <v>71</v>
          </cell>
        </row>
        <row r="22">
          <cell r="C22">
            <v>96</v>
          </cell>
        </row>
        <row r="25">
          <cell r="C25">
            <v>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accolta voti"/>
      <sheetName val="Riepil. voti Pres."/>
      <sheetName val="Grafico Pres."/>
      <sheetName val="controllo votanti"/>
      <sheetName val="comunicazione"/>
    </sheetNames>
    <sheetDataSet>
      <sheetData sheetId="0">
        <row r="10">
          <cell r="C10">
            <v>9120</v>
          </cell>
        </row>
        <row r="13">
          <cell r="C13">
            <v>4833</v>
          </cell>
        </row>
        <row r="15">
          <cell r="C15">
            <v>1962</v>
          </cell>
          <cell r="AA15">
            <v>0.41949967928159076</v>
          </cell>
        </row>
        <row r="16">
          <cell r="C16">
            <v>2715</v>
          </cell>
          <cell r="AA16">
            <v>0.5805003207184093</v>
          </cell>
        </row>
        <row r="17">
          <cell r="C17">
            <v>4677</v>
          </cell>
        </row>
        <row r="19">
          <cell r="C19">
            <v>0</v>
          </cell>
        </row>
        <row r="20">
          <cell r="C20">
            <v>42</v>
          </cell>
        </row>
        <row r="21">
          <cell r="C21">
            <v>114</v>
          </cell>
        </row>
        <row r="22">
          <cell r="C22">
            <v>156</v>
          </cell>
        </row>
        <row r="25">
          <cell r="C25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1"/>
  <sheetViews>
    <sheetView zoomScale="75" zoomScaleNormal="75" zoomScalePageLayoutView="0" workbookViewId="0" topLeftCell="A1">
      <selection activeCell="D37" sqref="D37"/>
    </sheetView>
  </sheetViews>
  <sheetFormatPr defaultColWidth="9.140625" defaultRowHeight="12.75"/>
  <cols>
    <col min="1" max="1" width="28.7109375" style="0" customWidth="1"/>
    <col min="3" max="3" width="11.00390625" style="0" customWidth="1"/>
    <col min="5" max="5" width="11.00390625" style="0" customWidth="1"/>
    <col min="8" max="8" width="11.00390625" style="0" customWidth="1"/>
    <col min="10" max="10" width="11.00390625" style="0" customWidth="1"/>
    <col min="13" max="13" width="11.00390625" style="0" customWidth="1"/>
    <col min="15" max="15" width="11.00390625" style="0" customWidth="1"/>
  </cols>
  <sheetData>
    <row r="1" ht="6.75" customHeight="1" thickBot="1"/>
    <row r="2" spans="1:16" ht="27.75" customHeight="1" thickBot="1">
      <c r="A2" s="84" t="s">
        <v>32</v>
      </c>
      <c r="B2" s="134" t="s">
        <v>2</v>
      </c>
      <c r="C2" s="135"/>
      <c r="D2" s="135"/>
      <c r="E2" s="135"/>
      <c r="F2" s="136"/>
      <c r="G2" s="134" t="s">
        <v>3</v>
      </c>
      <c r="H2" s="135"/>
      <c r="I2" s="135"/>
      <c r="J2" s="135"/>
      <c r="K2" s="136"/>
      <c r="L2" s="134" t="s">
        <v>4</v>
      </c>
      <c r="M2" s="135"/>
      <c r="N2" s="135"/>
      <c r="O2" s="135"/>
      <c r="P2" s="136"/>
    </row>
    <row r="3" spans="2:16" ht="12.75">
      <c r="B3" s="131" t="s">
        <v>29</v>
      </c>
      <c r="C3" s="132"/>
      <c r="D3" s="132" t="s">
        <v>30</v>
      </c>
      <c r="E3" s="132"/>
      <c r="F3" s="71" t="s">
        <v>31</v>
      </c>
      <c r="G3" s="133" t="s">
        <v>29</v>
      </c>
      <c r="H3" s="130"/>
      <c r="I3" s="130" t="s">
        <v>30</v>
      </c>
      <c r="J3" s="130"/>
      <c r="K3" s="50" t="s">
        <v>31</v>
      </c>
      <c r="L3" s="133" t="s">
        <v>29</v>
      </c>
      <c r="M3" s="130"/>
      <c r="N3" s="130" t="s">
        <v>30</v>
      </c>
      <c r="O3" s="130"/>
      <c r="P3" s="50" t="s">
        <v>31</v>
      </c>
    </row>
    <row r="4" spans="2:16" ht="12.75">
      <c r="B4" s="72" t="s">
        <v>7</v>
      </c>
      <c r="C4" s="73" t="s">
        <v>8</v>
      </c>
      <c r="D4" s="73" t="s">
        <v>7</v>
      </c>
      <c r="E4" s="73" t="s">
        <v>8</v>
      </c>
      <c r="F4" s="74"/>
      <c r="G4" s="60" t="s">
        <v>7</v>
      </c>
      <c r="H4" s="61" t="s">
        <v>8</v>
      </c>
      <c r="I4" s="61" t="s">
        <v>7</v>
      </c>
      <c r="J4" s="61" t="s">
        <v>8</v>
      </c>
      <c r="K4" s="53"/>
      <c r="L4" s="60" t="s">
        <v>7</v>
      </c>
      <c r="M4" s="61" t="s">
        <v>8</v>
      </c>
      <c r="N4" s="61" t="s">
        <v>7</v>
      </c>
      <c r="O4" s="61" t="s">
        <v>8</v>
      </c>
      <c r="P4" s="53"/>
    </row>
    <row r="5" spans="1:16" ht="12.75">
      <c r="A5" t="s">
        <v>28</v>
      </c>
      <c r="B5" s="72"/>
      <c r="C5" s="73" t="s">
        <v>9</v>
      </c>
      <c r="D5" s="73"/>
      <c r="E5" s="73" t="s">
        <v>9</v>
      </c>
      <c r="F5" s="74"/>
      <c r="G5" s="51"/>
      <c r="H5" s="52" t="s">
        <v>9</v>
      </c>
      <c r="I5" s="61"/>
      <c r="J5" s="61" t="s">
        <v>9</v>
      </c>
      <c r="K5" s="53"/>
      <c r="L5" s="60"/>
      <c r="M5" s="61" t="s">
        <v>9</v>
      </c>
      <c r="N5" s="61"/>
      <c r="O5" s="61" t="s">
        <v>9</v>
      </c>
      <c r="P5" s="53"/>
    </row>
    <row r="6" spans="1:16" ht="12.75">
      <c r="A6" s="49" t="s">
        <v>21</v>
      </c>
      <c r="B6" s="54">
        <v>1110</v>
      </c>
      <c r="C6" s="55">
        <v>0.33769394584727713</v>
      </c>
      <c r="D6" s="66">
        <f>Presidente!B9</f>
        <v>1529</v>
      </c>
      <c r="E6" s="67">
        <f>Presidente!C9</f>
        <v>0.5037891268533773</v>
      </c>
      <c r="F6" s="68">
        <f>SUM(D6-B6)</f>
        <v>419</v>
      </c>
      <c r="G6" s="54">
        <v>1527</v>
      </c>
      <c r="H6" s="55">
        <v>0.35379981464318816</v>
      </c>
      <c r="I6" s="66">
        <f>Presidente!D9</f>
        <v>2175</v>
      </c>
      <c r="J6" s="67">
        <f>Presidente!E9</f>
        <v>0.5393007686585668</v>
      </c>
      <c r="K6" s="68">
        <f>SUM(I6-G6)</f>
        <v>648</v>
      </c>
      <c r="L6" s="54">
        <v>1865</v>
      </c>
      <c r="M6" s="55">
        <v>0.3650420825993345</v>
      </c>
      <c r="N6" s="66">
        <f>Presidente!F9</f>
        <v>2581</v>
      </c>
      <c r="O6" s="67">
        <f>Presidente!G9</f>
        <v>0.5431397306397306</v>
      </c>
      <c r="P6" s="68">
        <f>SUM(N6-L6)</f>
        <v>716</v>
      </c>
    </row>
    <row r="7" spans="1:16" ht="12.75">
      <c r="A7" t="s">
        <v>22</v>
      </c>
      <c r="B7" s="75">
        <v>135</v>
      </c>
      <c r="C7" s="76">
        <v>0.04107088530574993</v>
      </c>
      <c r="D7" s="73"/>
      <c r="E7" s="77"/>
      <c r="F7" s="74"/>
      <c r="G7" s="51">
        <v>216</v>
      </c>
      <c r="H7" s="56">
        <v>0.05004633920296571</v>
      </c>
      <c r="I7" s="61"/>
      <c r="J7" s="52"/>
      <c r="K7" s="53"/>
      <c r="L7" s="51">
        <v>231</v>
      </c>
      <c r="M7" s="56">
        <v>0.04521432765707575</v>
      </c>
      <c r="N7" s="61"/>
      <c r="O7" s="52"/>
      <c r="P7" s="53"/>
    </row>
    <row r="8" spans="1:16" ht="12.75">
      <c r="A8" t="s">
        <v>23</v>
      </c>
      <c r="B8" s="75">
        <v>400</v>
      </c>
      <c r="C8" s="76">
        <v>0.12169151201703682</v>
      </c>
      <c r="D8" s="73"/>
      <c r="E8" s="77"/>
      <c r="F8" s="74"/>
      <c r="G8" s="51">
        <v>520</v>
      </c>
      <c r="H8" s="56">
        <v>0.12048192771084337</v>
      </c>
      <c r="I8" s="61"/>
      <c r="J8" s="52"/>
      <c r="K8" s="53"/>
      <c r="L8" s="51">
        <v>561</v>
      </c>
      <c r="M8" s="56">
        <v>0.1098062243100411</v>
      </c>
      <c r="N8" s="61"/>
      <c r="O8" s="52"/>
      <c r="P8" s="53"/>
    </row>
    <row r="9" spans="1:16" ht="12.75">
      <c r="A9" t="s">
        <v>24</v>
      </c>
      <c r="B9" s="75">
        <v>25</v>
      </c>
      <c r="C9" s="76">
        <v>0.007605719501064801</v>
      </c>
      <c r="D9" s="73"/>
      <c r="E9" s="77"/>
      <c r="F9" s="74"/>
      <c r="G9" s="51">
        <v>52</v>
      </c>
      <c r="H9" s="56">
        <v>0.012048192771084338</v>
      </c>
      <c r="I9" s="61"/>
      <c r="J9" s="52"/>
      <c r="K9" s="53"/>
      <c r="L9" s="51">
        <v>42</v>
      </c>
      <c r="M9" s="56">
        <v>0.008220786846741044</v>
      </c>
      <c r="N9" s="61"/>
      <c r="O9" s="52"/>
      <c r="P9" s="53"/>
    </row>
    <row r="10" spans="1:16" ht="12.75">
      <c r="A10" t="s">
        <v>25</v>
      </c>
      <c r="B10" s="75">
        <v>111</v>
      </c>
      <c r="C10" s="76">
        <v>0.03376939458472771</v>
      </c>
      <c r="D10" s="73"/>
      <c r="E10" s="77"/>
      <c r="F10" s="74"/>
      <c r="G10" s="51">
        <v>120</v>
      </c>
      <c r="H10" s="56">
        <v>0.027803521779425393</v>
      </c>
      <c r="I10" s="61"/>
      <c r="J10" s="52"/>
      <c r="K10" s="53"/>
      <c r="L10" s="51">
        <v>129</v>
      </c>
      <c r="M10" s="56">
        <v>0.02524955960070464</v>
      </c>
      <c r="N10" s="61"/>
      <c r="O10" s="52"/>
      <c r="P10" s="53"/>
    </row>
    <row r="11" spans="1:16" ht="12.75">
      <c r="A11" s="49" t="s">
        <v>26</v>
      </c>
      <c r="B11" s="54">
        <v>1483</v>
      </c>
      <c r="C11" s="55">
        <v>0.451171280803164</v>
      </c>
      <c r="D11" s="66">
        <f>Presidente!B8</f>
        <v>1506</v>
      </c>
      <c r="E11" s="67">
        <f>Presidente!C8</f>
        <v>0.4962108731466227</v>
      </c>
      <c r="F11" s="68">
        <f>SUM(D11-B11)</f>
        <v>23</v>
      </c>
      <c r="G11" s="54">
        <v>1834</v>
      </c>
      <c r="H11" s="55">
        <v>0.42493049119555143</v>
      </c>
      <c r="I11" s="66">
        <f>Presidente!D8</f>
        <v>1858</v>
      </c>
      <c r="J11" s="67">
        <f>Presidente!E8</f>
        <v>0.4606992313414332</v>
      </c>
      <c r="K11" s="68">
        <f>SUM(I11-G11)</f>
        <v>24</v>
      </c>
      <c r="L11" s="54">
        <v>2244</v>
      </c>
      <c r="M11" s="55">
        <v>0.4392248972401644</v>
      </c>
      <c r="N11" s="66">
        <f>Presidente!F8</f>
        <v>2171</v>
      </c>
      <c r="O11" s="67">
        <f>Presidente!G8</f>
        <v>0.45686026936026936</v>
      </c>
      <c r="P11" s="68">
        <f>SUM(N11-L11)</f>
        <v>-73</v>
      </c>
    </row>
    <row r="12" spans="1:16" ht="12.75">
      <c r="A12" t="s">
        <v>27</v>
      </c>
      <c r="B12" s="75">
        <v>23</v>
      </c>
      <c r="C12" s="76">
        <v>0.0069972619409796166</v>
      </c>
      <c r="D12" s="73"/>
      <c r="E12" s="77"/>
      <c r="F12" s="74"/>
      <c r="G12" s="51">
        <v>47</v>
      </c>
      <c r="H12" s="56">
        <v>0.010889712696941613</v>
      </c>
      <c r="I12" s="61"/>
      <c r="J12" s="52"/>
      <c r="K12" s="53"/>
      <c r="L12" s="51">
        <v>37</v>
      </c>
      <c r="M12" s="56">
        <v>0.00724212174593854</v>
      </c>
      <c r="N12" s="61"/>
      <c r="O12" s="52"/>
      <c r="P12" s="53"/>
    </row>
    <row r="13" spans="2:16" ht="12.75">
      <c r="B13" s="75"/>
      <c r="C13" s="76"/>
      <c r="D13" s="73"/>
      <c r="E13" s="77"/>
      <c r="F13" s="74"/>
      <c r="G13" s="51"/>
      <c r="H13" s="56"/>
      <c r="I13" s="61"/>
      <c r="J13" s="52"/>
      <c r="K13" s="53"/>
      <c r="L13" s="51"/>
      <c r="M13" s="56"/>
      <c r="N13" s="61"/>
      <c r="O13" s="52"/>
      <c r="P13" s="53"/>
    </row>
    <row r="14" spans="1:16" ht="13.5" thickBot="1">
      <c r="A14" t="s">
        <v>1</v>
      </c>
      <c r="B14" s="78">
        <v>3287</v>
      </c>
      <c r="C14" s="79"/>
      <c r="D14" s="80">
        <f>SUM(D6:D13)</f>
        <v>3035</v>
      </c>
      <c r="E14" s="81"/>
      <c r="F14" s="82">
        <f>SUM(D14-B14)</f>
        <v>-252</v>
      </c>
      <c r="G14" s="57">
        <v>4316</v>
      </c>
      <c r="H14" s="58"/>
      <c r="I14" s="69">
        <f>SUM(I6:I13)</f>
        <v>4033</v>
      </c>
      <c r="J14" s="59"/>
      <c r="K14" s="82">
        <f>SUM(I14-G14)</f>
        <v>-283</v>
      </c>
      <c r="L14" s="57">
        <v>5109</v>
      </c>
      <c r="M14" s="58"/>
      <c r="N14" s="69">
        <f>SUM(N6:N13)</f>
        <v>4752</v>
      </c>
      <c r="O14" s="59"/>
      <c r="P14" s="82">
        <f>SUM(N14-L14)</f>
        <v>-357</v>
      </c>
    </row>
    <row r="15" spans="2:16" ht="12.75">
      <c r="B15" s="77"/>
      <c r="C15" s="76"/>
      <c r="D15" s="73"/>
      <c r="E15" s="77"/>
      <c r="F15" s="116"/>
      <c r="G15" s="52"/>
      <c r="H15" s="56"/>
      <c r="I15" s="61"/>
      <c r="J15" s="52"/>
      <c r="K15" s="116"/>
      <c r="L15" s="52"/>
      <c r="M15" s="56"/>
      <c r="N15" s="61"/>
      <c r="O15" s="52"/>
      <c r="P15" s="116"/>
    </row>
    <row r="16" spans="2:16" ht="12.75">
      <c r="B16" s="77"/>
      <c r="C16" s="76"/>
      <c r="D16" s="73"/>
      <c r="E16" s="77"/>
      <c r="F16" s="116"/>
      <c r="G16" s="52"/>
      <c r="H16" s="56"/>
      <c r="I16" s="61"/>
      <c r="J16" s="52"/>
      <c r="K16" s="116"/>
      <c r="L16" s="52"/>
      <c r="M16" s="56"/>
      <c r="N16" s="61"/>
      <c r="O16" s="52"/>
      <c r="P16" s="116"/>
    </row>
    <row r="17" spans="2:16" ht="12.75">
      <c r="B17" s="77"/>
      <c r="C17" s="76"/>
      <c r="D17" s="73"/>
      <c r="E17" s="77"/>
      <c r="F17" s="116"/>
      <c r="G17" s="52"/>
      <c r="H17" s="56"/>
      <c r="I17" s="61"/>
      <c r="J17" s="52"/>
      <c r="K17" s="116"/>
      <c r="L17" s="52"/>
      <c r="M17" s="56"/>
      <c r="N17" s="61"/>
      <c r="O17" s="52"/>
      <c r="P17" s="116"/>
    </row>
    <row r="18" ht="13.5" thickBot="1"/>
    <row r="19" spans="2:16" ht="27.75" customHeight="1">
      <c r="B19" s="134" t="s">
        <v>5</v>
      </c>
      <c r="C19" s="135"/>
      <c r="D19" s="135"/>
      <c r="E19" s="135"/>
      <c r="F19" s="136"/>
      <c r="G19" s="134" t="s">
        <v>6</v>
      </c>
      <c r="H19" s="135"/>
      <c r="I19" s="135"/>
      <c r="J19" s="135"/>
      <c r="K19" s="136"/>
      <c r="L19" s="137" t="s">
        <v>10</v>
      </c>
      <c r="M19" s="138"/>
      <c r="N19" s="138"/>
      <c r="O19" s="138"/>
      <c r="P19" s="139"/>
    </row>
    <row r="20" spans="2:40" ht="12.75">
      <c r="B20" s="133" t="s">
        <v>29</v>
      </c>
      <c r="C20" s="130"/>
      <c r="D20" s="130" t="s">
        <v>30</v>
      </c>
      <c r="E20" s="130"/>
      <c r="F20" s="50" t="s">
        <v>31</v>
      </c>
      <c r="G20" s="133" t="s">
        <v>29</v>
      </c>
      <c r="H20" s="130"/>
      <c r="I20" s="130" t="s">
        <v>30</v>
      </c>
      <c r="J20" s="130"/>
      <c r="K20" s="50" t="s">
        <v>31</v>
      </c>
      <c r="L20" s="133" t="s">
        <v>29</v>
      </c>
      <c r="M20" s="130"/>
      <c r="N20" s="130" t="s">
        <v>30</v>
      </c>
      <c r="O20" s="130"/>
      <c r="P20" s="50" t="s">
        <v>31</v>
      </c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</row>
    <row r="21" spans="2:40" ht="12.75">
      <c r="B21" s="60" t="s">
        <v>7</v>
      </c>
      <c r="C21" s="61" t="s">
        <v>8</v>
      </c>
      <c r="D21" s="61" t="s">
        <v>7</v>
      </c>
      <c r="E21" s="61" t="s">
        <v>8</v>
      </c>
      <c r="F21" s="53"/>
      <c r="G21" s="60" t="s">
        <v>7</v>
      </c>
      <c r="H21" s="61" t="s">
        <v>8</v>
      </c>
      <c r="I21" s="61" t="s">
        <v>7</v>
      </c>
      <c r="J21" s="61" t="s">
        <v>8</v>
      </c>
      <c r="K21" s="53"/>
      <c r="L21" s="51"/>
      <c r="M21" s="61" t="s">
        <v>8</v>
      </c>
      <c r="N21" s="52"/>
      <c r="O21" s="61" t="s">
        <v>8</v>
      </c>
      <c r="P21" s="5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</row>
    <row r="22" spans="1:40" ht="12.75">
      <c r="A22" t="s">
        <v>28</v>
      </c>
      <c r="B22" s="60"/>
      <c r="C22" s="61" t="s">
        <v>9</v>
      </c>
      <c r="D22" s="61"/>
      <c r="E22" s="61" t="s">
        <v>9</v>
      </c>
      <c r="F22" s="53"/>
      <c r="G22" s="60"/>
      <c r="H22" s="61" t="s">
        <v>9</v>
      </c>
      <c r="I22" s="61"/>
      <c r="J22" s="61" t="s">
        <v>9</v>
      </c>
      <c r="K22" s="53"/>
      <c r="L22" s="51"/>
      <c r="M22" s="61" t="s">
        <v>9</v>
      </c>
      <c r="N22" s="52"/>
      <c r="O22" s="61" t="s">
        <v>9</v>
      </c>
      <c r="P22" s="5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</row>
    <row r="23" spans="1:40" s="49" customFormat="1" ht="12.75">
      <c r="A23" s="49" t="s">
        <v>21</v>
      </c>
      <c r="B23" s="54">
        <v>1140</v>
      </c>
      <c r="C23" s="55">
        <v>0.3501228501228501</v>
      </c>
      <c r="D23" s="66">
        <f>Presidente!H9</f>
        <v>1647</v>
      </c>
      <c r="E23" s="67">
        <f>Presidente!I9</f>
        <v>0.5421329822251482</v>
      </c>
      <c r="F23" s="68">
        <f>SUM(D23-B23)</f>
        <v>507</v>
      </c>
      <c r="G23" s="54">
        <v>1965</v>
      </c>
      <c r="H23" s="55">
        <v>0.39394546912590217</v>
      </c>
      <c r="I23" s="66">
        <f>Presidente!J9</f>
        <v>2715</v>
      </c>
      <c r="J23" s="67">
        <f>Presidente!K9</f>
        <v>0.5805003207184093</v>
      </c>
      <c r="K23" s="68">
        <f>SUM(I23-G23)</f>
        <v>750</v>
      </c>
      <c r="L23" s="54">
        <v>7607</v>
      </c>
      <c r="M23" s="55">
        <v>0.36299866386715024</v>
      </c>
      <c r="N23" s="66">
        <f>Presidente!L9</f>
        <v>10647</v>
      </c>
      <c r="O23" s="67">
        <f>Presidente!M9</f>
        <v>0.545021755822882</v>
      </c>
      <c r="P23" s="68">
        <f>SUM(N23-L23)</f>
        <v>3040</v>
      </c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</row>
    <row r="24" spans="1:40" ht="12.75">
      <c r="A24" t="s">
        <v>22</v>
      </c>
      <c r="B24" s="51">
        <v>133</v>
      </c>
      <c r="C24" s="56">
        <v>0.040847665847665846</v>
      </c>
      <c r="D24" s="61"/>
      <c r="E24" s="52"/>
      <c r="F24" s="53"/>
      <c r="G24" s="51">
        <v>225</v>
      </c>
      <c r="H24" s="56">
        <v>0.04510825982357659</v>
      </c>
      <c r="I24" s="61"/>
      <c r="J24" s="52"/>
      <c r="K24" s="53"/>
      <c r="L24" s="51">
        <v>940</v>
      </c>
      <c r="M24" s="56">
        <v>0.04485588852834511</v>
      </c>
      <c r="N24" s="61"/>
      <c r="O24" s="52"/>
      <c r="P24" s="5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</row>
    <row r="25" spans="1:40" ht="12.75">
      <c r="A25" t="s">
        <v>23</v>
      </c>
      <c r="B25" s="51">
        <v>427</v>
      </c>
      <c r="C25" s="56">
        <v>0.13114250614250614</v>
      </c>
      <c r="D25" s="61"/>
      <c r="E25" s="52"/>
      <c r="F25" s="53"/>
      <c r="G25" s="51">
        <v>608</v>
      </c>
      <c r="H25" s="56">
        <v>0.1218925421010425</v>
      </c>
      <c r="I25" s="61"/>
      <c r="J25" s="52"/>
      <c r="K25" s="53"/>
      <c r="L25" s="51">
        <v>2516</v>
      </c>
      <c r="M25" s="56">
        <v>0.1200610803588471</v>
      </c>
      <c r="N25" s="61"/>
      <c r="O25" s="52"/>
      <c r="P25" s="5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</row>
    <row r="26" spans="1:40" ht="12.75">
      <c r="A26" t="s">
        <v>24</v>
      </c>
      <c r="B26" s="51">
        <v>29</v>
      </c>
      <c r="C26" s="56">
        <v>0.008906633906633907</v>
      </c>
      <c r="D26" s="61"/>
      <c r="E26" s="52"/>
      <c r="F26" s="53"/>
      <c r="G26" s="51">
        <v>38</v>
      </c>
      <c r="H26" s="56">
        <v>0.007618283881315156</v>
      </c>
      <c r="I26" s="61"/>
      <c r="J26" s="52"/>
      <c r="K26" s="53"/>
      <c r="L26" s="51">
        <v>186</v>
      </c>
      <c r="M26" s="56">
        <v>0.008875739644970414</v>
      </c>
      <c r="N26" s="61"/>
      <c r="O26" s="52"/>
      <c r="P26" s="5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</row>
    <row r="27" spans="1:40" ht="12.75">
      <c r="A27" t="s">
        <v>25</v>
      </c>
      <c r="B27" s="51">
        <v>86</v>
      </c>
      <c r="C27" s="56">
        <v>0.026412776412776413</v>
      </c>
      <c r="D27" s="61"/>
      <c r="E27" s="52"/>
      <c r="F27" s="53"/>
      <c r="G27" s="51">
        <v>128</v>
      </c>
      <c r="H27" s="56">
        <v>0.02566158781074579</v>
      </c>
      <c r="I27" s="61"/>
      <c r="J27" s="52"/>
      <c r="K27" s="53"/>
      <c r="L27" s="51">
        <v>574</v>
      </c>
      <c r="M27" s="56">
        <v>0.027390723420500095</v>
      </c>
      <c r="N27" s="61"/>
      <c r="O27" s="52"/>
      <c r="P27" s="5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</row>
    <row r="28" spans="1:40" s="49" customFormat="1" ht="12.75">
      <c r="A28" s="49" t="s">
        <v>26</v>
      </c>
      <c r="B28" s="54">
        <v>1405</v>
      </c>
      <c r="C28" s="55">
        <v>0.43151105651105653</v>
      </c>
      <c r="D28" s="66">
        <f>Presidente!H8</f>
        <v>1391</v>
      </c>
      <c r="E28" s="67">
        <f>Presidente!I8</f>
        <v>0.4578670177748519</v>
      </c>
      <c r="F28" s="68">
        <f>SUM(D28-B28)</f>
        <v>-14</v>
      </c>
      <c r="G28" s="54">
        <v>1981</v>
      </c>
      <c r="H28" s="55">
        <v>0.3971531676022454</v>
      </c>
      <c r="I28" s="66">
        <f>Presidente!J8</f>
        <v>1962</v>
      </c>
      <c r="J28" s="67">
        <f>Presidente!K8</f>
        <v>0.41949967928159076</v>
      </c>
      <c r="K28" s="68">
        <f>SUM(I28-G28)</f>
        <v>-19</v>
      </c>
      <c r="L28" s="54">
        <v>8947</v>
      </c>
      <c r="M28" s="55">
        <v>0.42694216453521666</v>
      </c>
      <c r="N28" s="66">
        <f>Presidente!L8</f>
        <v>8888</v>
      </c>
      <c r="O28" s="67">
        <f>Presidente!M8</f>
        <v>0.454978244177118</v>
      </c>
      <c r="P28" s="68">
        <f>SUM(N28-L28)</f>
        <v>-59</v>
      </c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</row>
    <row r="29" spans="1:40" ht="12.75">
      <c r="A29" t="s">
        <v>27</v>
      </c>
      <c r="B29" s="51">
        <v>36</v>
      </c>
      <c r="C29" s="56">
        <v>0.011056511056511056</v>
      </c>
      <c r="D29" s="61"/>
      <c r="E29" s="52"/>
      <c r="F29" s="50"/>
      <c r="G29" s="51">
        <v>43</v>
      </c>
      <c r="H29" s="56">
        <v>0.008620689655172414</v>
      </c>
      <c r="I29" s="61"/>
      <c r="J29" s="52"/>
      <c r="K29" s="53"/>
      <c r="L29" s="51">
        <v>186</v>
      </c>
      <c r="M29" s="56">
        <v>0.008875739644970414</v>
      </c>
      <c r="N29" s="61"/>
      <c r="O29" s="52"/>
      <c r="P29" s="5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</row>
    <row r="30" spans="2:16" ht="12.75">
      <c r="B30" s="51"/>
      <c r="C30" s="56"/>
      <c r="D30" s="61"/>
      <c r="E30" s="52"/>
      <c r="F30" s="53"/>
      <c r="G30" s="51"/>
      <c r="H30" s="56"/>
      <c r="I30" s="61"/>
      <c r="J30" s="52"/>
      <c r="K30" s="53"/>
      <c r="L30" s="51"/>
      <c r="M30" s="56"/>
      <c r="N30" s="61"/>
      <c r="O30" s="52"/>
      <c r="P30" s="53"/>
    </row>
    <row r="31" spans="1:16" ht="13.5" thickBot="1">
      <c r="A31" t="s">
        <v>1</v>
      </c>
      <c r="B31" s="57">
        <v>3256</v>
      </c>
      <c r="C31" s="58"/>
      <c r="D31" s="69">
        <f>SUM(D23:D30)</f>
        <v>3038</v>
      </c>
      <c r="E31" s="59"/>
      <c r="F31" s="82">
        <f>SUM(D31-B31)</f>
        <v>-218</v>
      </c>
      <c r="G31" s="57">
        <v>4988</v>
      </c>
      <c r="H31" s="58"/>
      <c r="I31" s="69">
        <f>SUM(I23:I30)</f>
        <v>4677</v>
      </c>
      <c r="J31" s="59"/>
      <c r="K31" s="82">
        <f>SUM(I31-G31)</f>
        <v>-311</v>
      </c>
      <c r="L31" s="57">
        <v>20956</v>
      </c>
      <c r="M31" s="58"/>
      <c r="N31" s="69">
        <f>SUM(N23:N30)</f>
        <v>19535</v>
      </c>
      <c r="O31" s="59"/>
      <c r="P31" s="82">
        <f>SUM(N31-L31)</f>
        <v>-1421</v>
      </c>
    </row>
  </sheetData>
  <sheetProtection password="8351" sheet="1" objects="1" scenarios="1"/>
  <mergeCells count="18">
    <mergeCell ref="B2:F2"/>
    <mergeCell ref="G2:K2"/>
    <mergeCell ref="L2:P2"/>
    <mergeCell ref="B19:F19"/>
    <mergeCell ref="G19:K19"/>
    <mergeCell ref="L19:P19"/>
    <mergeCell ref="D3:E3"/>
    <mergeCell ref="G3:H3"/>
    <mergeCell ref="I3:J3"/>
    <mergeCell ref="L3:M3"/>
    <mergeCell ref="N3:O3"/>
    <mergeCell ref="B3:C3"/>
    <mergeCell ref="L20:M20"/>
    <mergeCell ref="N20:O20"/>
    <mergeCell ref="B20:C20"/>
    <mergeCell ref="D20:E20"/>
    <mergeCell ref="G20:H20"/>
    <mergeCell ref="I20:J20"/>
  </mergeCells>
  <printOptions horizontalCentered="1" vertic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8"/>
  <sheetViews>
    <sheetView zoomScalePageLayoutView="0" workbookViewId="0" topLeftCell="A4">
      <selection activeCell="E6" sqref="E6"/>
    </sheetView>
  </sheetViews>
  <sheetFormatPr defaultColWidth="9.140625" defaultRowHeight="12.75"/>
  <cols>
    <col min="1" max="1" width="29.8515625" style="0" customWidth="1"/>
    <col min="2" max="2" width="10.421875" style="7" customWidth="1"/>
    <col min="3" max="3" width="10.421875" style="0" customWidth="1"/>
    <col min="4" max="4" width="10.421875" style="7" customWidth="1"/>
    <col min="5" max="5" width="10.421875" style="0" customWidth="1"/>
    <col min="6" max="6" width="10.421875" style="7" customWidth="1"/>
    <col min="7" max="7" width="10.421875" style="0" customWidth="1"/>
    <col min="8" max="8" width="10.421875" style="7" customWidth="1"/>
    <col min="9" max="9" width="10.421875" style="1" customWidth="1"/>
    <col min="10" max="10" width="10.421875" style="7" customWidth="1"/>
    <col min="11" max="11" width="10.421875" style="1" customWidth="1"/>
    <col min="12" max="12" width="10.421875" style="7" customWidth="1"/>
    <col min="13" max="13" width="10.421875" style="0" customWidth="1"/>
  </cols>
  <sheetData>
    <row r="1" spans="1:22" ht="17.25" customHeight="1">
      <c r="A1" s="142" t="s">
        <v>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4"/>
      <c r="O1" s="4"/>
      <c r="P1" s="4"/>
      <c r="Q1" s="4"/>
      <c r="R1" s="4"/>
      <c r="S1" s="4"/>
      <c r="T1" s="4"/>
      <c r="U1" s="4"/>
      <c r="V1" s="4"/>
    </row>
    <row r="2" spans="1:22" ht="17.25" customHeight="1">
      <c r="A2" s="145" t="s">
        <v>40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4"/>
      <c r="O2" s="4"/>
      <c r="P2" s="4"/>
      <c r="Q2" s="4"/>
      <c r="R2" s="4"/>
      <c r="S2" s="4"/>
      <c r="T2" s="4"/>
      <c r="U2" s="4"/>
      <c r="V2" s="4"/>
    </row>
    <row r="3" spans="1:22" ht="18">
      <c r="A3" s="143" t="s">
        <v>12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4"/>
      <c r="O3" s="4"/>
      <c r="P3" s="4"/>
      <c r="Q3" s="4"/>
      <c r="R3" s="4"/>
      <c r="S3" s="4"/>
      <c r="T3" s="4"/>
      <c r="U3" s="4"/>
      <c r="V3" s="4"/>
    </row>
    <row r="4" spans="1:22" ht="12.75">
      <c r="A4" s="2"/>
      <c r="B4" s="5"/>
      <c r="C4" s="2"/>
      <c r="D4" s="5"/>
      <c r="E4" s="2"/>
      <c r="F4" s="5"/>
      <c r="G4" s="2"/>
      <c r="H4" s="5"/>
      <c r="I4" s="3"/>
      <c r="J4" s="5"/>
      <c r="K4" s="3"/>
      <c r="L4" s="5"/>
      <c r="M4" s="2"/>
      <c r="N4" s="4"/>
      <c r="O4" s="4"/>
      <c r="P4" s="4"/>
      <c r="Q4" s="4"/>
      <c r="R4" s="4"/>
      <c r="S4" s="4"/>
      <c r="T4" s="4"/>
      <c r="U4" s="4"/>
      <c r="V4" s="4"/>
    </row>
    <row r="5" spans="1:22" ht="18.75" customHeight="1">
      <c r="A5" s="2"/>
      <c r="B5" s="144" t="s">
        <v>2</v>
      </c>
      <c r="C5" s="144"/>
      <c r="D5" s="144" t="s">
        <v>3</v>
      </c>
      <c r="E5" s="144"/>
      <c r="F5" s="144" t="s">
        <v>4</v>
      </c>
      <c r="G5" s="144"/>
      <c r="H5" s="144" t="s">
        <v>5</v>
      </c>
      <c r="I5" s="144"/>
      <c r="J5" s="144" t="s">
        <v>6</v>
      </c>
      <c r="K5" s="144"/>
      <c r="L5" s="43" t="s">
        <v>10</v>
      </c>
      <c r="M5" s="28" t="s">
        <v>8</v>
      </c>
      <c r="N5" s="4"/>
      <c r="O5" s="4"/>
      <c r="P5" s="4"/>
      <c r="Q5" s="4"/>
      <c r="R5" s="4"/>
      <c r="S5" s="4"/>
      <c r="T5" s="4"/>
      <c r="U5" s="4"/>
      <c r="V5" s="4"/>
    </row>
    <row r="6" spans="1:22" ht="18.75" customHeight="1">
      <c r="A6" s="12"/>
      <c r="B6" s="27" t="s">
        <v>7</v>
      </c>
      <c r="C6" s="21" t="s">
        <v>8</v>
      </c>
      <c r="D6" s="13" t="s">
        <v>7</v>
      </c>
      <c r="E6" s="31" t="s">
        <v>8</v>
      </c>
      <c r="F6" s="13" t="s">
        <v>7</v>
      </c>
      <c r="G6" s="31" t="s">
        <v>8</v>
      </c>
      <c r="H6" s="13" t="s">
        <v>7</v>
      </c>
      <c r="I6" s="36" t="s">
        <v>8</v>
      </c>
      <c r="J6" s="13" t="s">
        <v>7</v>
      </c>
      <c r="K6" s="16" t="s">
        <v>8</v>
      </c>
      <c r="L6" s="46"/>
      <c r="M6" s="140" t="s">
        <v>9</v>
      </c>
      <c r="N6" s="4"/>
      <c r="O6" s="4"/>
      <c r="P6" s="4"/>
      <c r="Q6" s="4"/>
      <c r="R6" s="4"/>
      <c r="S6" s="4"/>
      <c r="T6" s="4"/>
      <c r="U6" s="4"/>
      <c r="V6" s="4"/>
    </row>
    <row r="7" spans="1:22" ht="18.75" customHeight="1">
      <c r="A7" s="12" t="s">
        <v>0</v>
      </c>
      <c r="B7" s="27"/>
      <c r="C7" s="22" t="s">
        <v>9</v>
      </c>
      <c r="D7" s="13"/>
      <c r="E7" s="32" t="s">
        <v>9</v>
      </c>
      <c r="F7" s="13"/>
      <c r="G7" s="32" t="s">
        <v>9</v>
      </c>
      <c r="H7" s="13"/>
      <c r="I7" s="33" t="s">
        <v>9</v>
      </c>
      <c r="J7" s="13"/>
      <c r="K7" s="41" t="s">
        <v>9</v>
      </c>
      <c r="L7" s="46"/>
      <c r="M7" s="140"/>
      <c r="N7" s="4"/>
      <c r="O7" s="4"/>
      <c r="P7" s="4"/>
      <c r="Q7" s="4"/>
      <c r="R7" s="4"/>
      <c r="S7" s="4"/>
      <c r="T7" s="4"/>
      <c r="U7" s="4"/>
      <c r="V7" s="4"/>
    </row>
    <row r="8" spans="1:22" ht="18.75" customHeight="1">
      <c r="A8" s="26" t="str">
        <f>'[1]Raccolta Voti'!A15</f>
        <v>1 - Carlo RIVA VERCELLOTTI</v>
      </c>
      <c r="B8" s="15">
        <f>'[1]Raccolta Voti'!C15</f>
        <v>1506</v>
      </c>
      <c r="C8" s="119">
        <f>'[1]Raccolta Voti'!AA15</f>
        <v>0.4962108731466227</v>
      </c>
      <c r="D8" s="47">
        <f>'[2]Raccolta voti'!C15</f>
        <v>1858</v>
      </c>
      <c r="E8" s="120">
        <f>'[2]Raccolta voti'!AA15</f>
        <v>0.4606992313414332</v>
      </c>
      <c r="F8" s="20">
        <f>'[3]Raccolta voti'!C15</f>
        <v>2171</v>
      </c>
      <c r="G8" s="120">
        <f>'[3]Raccolta voti'!AA15</f>
        <v>0.45686026936026936</v>
      </c>
      <c r="H8" s="20">
        <f>'[4]Raccolta voti'!C15</f>
        <v>1391</v>
      </c>
      <c r="I8" s="120">
        <f>'[4]Raccolta voti'!Z15</f>
        <v>0.4578670177748519</v>
      </c>
      <c r="J8" s="20">
        <f>'[5]Raccolta voti'!C15</f>
        <v>1962</v>
      </c>
      <c r="K8" s="120">
        <f>'[5]Raccolta voti'!AA15</f>
        <v>0.41949967928159076</v>
      </c>
      <c r="L8" s="43">
        <f>SUM(B8+D8+F8+H8+J8)</f>
        <v>8888</v>
      </c>
      <c r="M8" s="118">
        <f>SUM(L8/$L$11)</f>
        <v>0.454978244177118</v>
      </c>
      <c r="N8" s="4"/>
      <c r="O8" s="4"/>
      <c r="P8" s="4"/>
      <c r="Q8" s="4"/>
      <c r="R8" s="4"/>
      <c r="S8" s="4"/>
      <c r="T8" s="4"/>
      <c r="U8" s="4"/>
      <c r="V8" s="4"/>
    </row>
    <row r="9" spans="1:22" ht="18.75" customHeight="1">
      <c r="A9" s="26" t="str">
        <f>'[1]Raccolta Voti'!A16</f>
        <v>2 - Luigi BOBBA</v>
      </c>
      <c r="B9" s="15">
        <f>'[1]Raccolta Voti'!C16</f>
        <v>1529</v>
      </c>
      <c r="C9" s="119">
        <f>'[1]Raccolta Voti'!AA16</f>
        <v>0.5037891268533773</v>
      </c>
      <c r="D9" s="47">
        <f>'[2]Raccolta voti'!C16</f>
        <v>2175</v>
      </c>
      <c r="E9" s="120">
        <f>'[2]Raccolta voti'!AA16</f>
        <v>0.5393007686585668</v>
      </c>
      <c r="F9" s="20">
        <f>'[3]Raccolta voti'!C16</f>
        <v>2581</v>
      </c>
      <c r="G9" s="120">
        <f>'[3]Raccolta voti'!AA16</f>
        <v>0.5431397306397306</v>
      </c>
      <c r="H9" s="20">
        <f>'[4]Raccolta voti'!C16</f>
        <v>1647</v>
      </c>
      <c r="I9" s="120">
        <f>'[4]Raccolta voti'!Z16</f>
        <v>0.5421329822251482</v>
      </c>
      <c r="J9" s="20">
        <f>'[5]Raccolta voti'!C16</f>
        <v>2715</v>
      </c>
      <c r="K9" s="120">
        <f>'[5]Raccolta voti'!AA16</f>
        <v>0.5805003207184093</v>
      </c>
      <c r="L9" s="43">
        <f>SUM(B9+D9+F9+H9+J9)</f>
        <v>10647</v>
      </c>
      <c r="M9" s="118">
        <f>SUM(L9/$L$11)</f>
        <v>0.545021755822882</v>
      </c>
      <c r="N9" s="4"/>
      <c r="O9" s="4"/>
      <c r="P9" s="4"/>
      <c r="Q9" s="4"/>
      <c r="R9" s="4"/>
      <c r="S9" s="4"/>
      <c r="T9" s="4"/>
      <c r="U9" s="4"/>
      <c r="V9" s="4"/>
    </row>
    <row r="10" spans="1:22" ht="18.75" customHeight="1">
      <c r="A10" s="12"/>
      <c r="B10" s="27"/>
      <c r="C10" s="23"/>
      <c r="D10" s="13"/>
      <c r="E10" s="33"/>
      <c r="F10" s="13"/>
      <c r="G10" s="33"/>
      <c r="H10" s="13"/>
      <c r="I10" s="33"/>
      <c r="J10" s="13"/>
      <c r="K10" s="41"/>
      <c r="L10" s="43"/>
      <c r="M10" s="45"/>
      <c r="N10" s="4"/>
      <c r="O10" s="4"/>
      <c r="P10" s="4"/>
      <c r="Q10" s="4"/>
      <c r="R10" s="4"/>
      <c r="S10" s="4"/>
      <c r="T10" s="4"/>
      <c r="U10" s="4"/>
      <c r="V10" s="4"/>
    </row>
    <row r="11" spans="1:22" ht="18.75" customHeight="1">
      <c r="A11" s="14" t="s">
        <v>1</v>
      </c>
      <c r="B11" s="18">
        <f>'[1]Raccolta Voti'!$C$17</f>
        <v>3035</v>
      </c>
      <c r="C11" s="64"/>
      <c r="D11" s="48">
        <f>'[2]Raccolta voti'!$C$17</f>
        <v>4033</v>
      </c>
      <c r="E11" s="41"/>
      <c r="F11" s="48">
        <f>'[3]Raccolta voti'!$C$17</f>
        <v>4752</v>
      </c>
      <c r="G11" s="41"/>
      <c r="H11" s="48">
        <f>'[4]Raccolta voti'!$C$17</f>
        <v>3038</v>
      </c>
      <c r="I11" s="41"/>
      <c r="J11" s="48">
        <f>'[5]Raccolta voti'!$C$17</f>
        <v>4677</v>
      </c>
      <c r="K11" s="41"/>
      <c r="L11" s="117">
        <f>SUM(B11+D11+F11+H11+J11)</f>
        <v>19535</v>
      </c>
      <c r="M11" s="65"/>
      <c r="N11" s="4"/>
      <c r="O11" s="4"/>
      <c r="P11" s="4"/>
      <c r="Q11" s="4"/>
      <c r="R11" s="4"/>
      <c r="S11" s="4"/>
      <c r="T11" s="4"/>
      <c r="U11" s="4"/>
      <c r="V11" s="4"/>
    </row>
    <row r="12" spans="1:22" ht="18.75" customHeight="1">
      <c r="A12" s="14" t="s">
        <v>44</v>
      </c>
      <c r="B12" s="18">
        <f>'[1]Raccolta Voti'!$C$22</f>
        <v>93</v>
      </c>
      <c r="C12" s="112"/>
      <c r="D12" s="48">
        <f>'[2]Raccolta voti'!$C$22</f>
        <v>123</v>
      </c>
      <c r="E12" s="113"/>
      <c r="F12" s="48">
        <f>'[3]Raccolta voti'!$C$22</f>
        <v>128</v>
      </c>
      <c r="G12" s="113"/>
      <c r="H12" s="48">
        <f>'[4]Raccolta voti'!$C$22</f>
        <v>96</v>
      </c>
      <c r="I12" s="41"/>
      <c r="J12" s="48">
        <f>'[5]Raccolta voti'!$C$22</f>
        <v>156</v>
      </c>
      <c r="K12" s="41"/>
      <c r="L12" s="117">
        <f>SUM(B12+D12+F12+H12+J12)</f>
        <v>596</v>
      </c>
      <c r="M12" s="29"/>
      <c r="N12" s="4"/>
      <c r="O12" s="4"/>
      <c r="P12" s="4"/>
      <c r="Q12" s="4"/>
      <c r="R12" s="4"/>
      <c r="S12" s="4"/>
      <c r="T12" s="4"/>
      <c r="U12" s="4"/>
      <c r="V12" s="4"/>
    </row>
    <row r="13" spans="1:22" ht="18.75" customHeight="1">
      <c r="A13" s="12"/>
      <c r="B13" s="27"/>
      <c r="C13" s="24"/>
      <c r="D13" s="13"/>
      <c r="E13" s="34"/>
      <c r="F13" s="13"/>
      <c r="G13" s="34"/>
      <c r="H13" s="13"/>
      <c r="I13" s="33"/>
      <c r="J13" s="13"/>
      <c r="K13" s="41"/>
      <c r="L13" s="43"/>
      <c r="M13" s="29"/>
      <c r="N13" s="4"/>
      <c r="O13" s="4"/>
      <c r="P13" s="4"/>
      <c r="Q13" s="4"/>
      <c r="R13" s="4"/>
      <c r="S13" s="4"/>
      <c r="T13" s="4"/>
      <c r="U13" s="4"/>
      <c r="V13" s="4"/>
    </row>
    <row r="14" spans="1:22" ht="18.75" customHeight="1">
      <c r="A14" s="111" t="s">
        <v>45</v>
      </c>
      <c r="B14" s="15">
        <f>'[1]Raccolta Voti'!$C$13</f>
        <v>3128</v>
      </c>
      <c r="C14" s="112"/>
      <c r="D14" s="47">
        <f>'[2]Raccolta voti'!$C$13</f>
        <v>4156</v>
      </c>
      <c r="E14" s="113"/>
      <c r="F14" s="47">
        <f>'[3]Raccolta voti'!$C$13</f>
        <v>4880</v>
      </c>
      <c r="G14" s="113"/>
      <c r="H14" s="47">
        <f>'[4]Raccolta voti'!$C$13</f>
        <v>3134</v>
      </c>
      <c r="I14" s="41"/>
      <c r="J14" s="47">
        <f>'[5]Raccolta voti'!$C$13</f>
        <v>4833</v>
      </c>
      <c r="K14" s="41"/>
      <c r="L14" s="117">
        <f>SUM(B14+D14+F14+H14+J14)</f>
        <v>20131</v>
      </c>
      <c r="M14" s="29"/>
      <c r="N14" s="4"/>
      <c r="O14" s="4"/>
      <c r="P14" s="4"/>
      <c r="Q14" s="4"/>
      <c r="R14" s="4"/>
      <c r="S14" s="4"/>
      <c r="T14" s="4"/>
      <c r="U14" s="4"/>
      <c r="V14" s="4"/>
    </row>
    <row r="15" spans="1:22" ht="18.75" customHeight="1">
      <c r="A15" s="111" t="s">
        <v>46</v>
      </c>
      <c r="B15" s="15">
        <f>'[1]Raccolta Voti'!$C$10</f>
        <v>6461</v>
      </c>
      <c r="C15" s="112"/>
      <c r="D15" s="47">
        <f>'[2]Raccolta voti'!$C$10</f>
        <v>7819</v>
      </c>
      <c r="E15" s="113"/>
      <c r="F15" s="47">
        <f>'[3]Raccolta voti'!$C$10</f>
        <v>8776</v>
      </c>
      <c r="G15" s="113"/>
      <c r="H15" s="47">
        <f>'[4]Raccolta voti'!$C$10</f>
        <v>5776</v>
      </c>
      <c r="I15" s="41"/>
      <c r="J15" s="47">
        <f>'[5]Raccolta voti'!$C$10</f>
        <v>9120</v>
      </c>
      <c r="K15" s="41"/>
      <c r="L15" s="117">
        <f>SUM(B15+D15+F15+H15+J15)</f>
        <v>37952</v>
      </c>
      <c r="M15" s="29"/>
      <c r="N15" s="4"/>
      <c r="O15" s="4"/>
      <c r="P15" s="4"/>
      <c r="Q15" s="4"/>
      <c r="R15" s="4"/>
      <c r="S15" s="4"/>
      <c r="T15" s="4"/>
      <c r="U15" s="4"/>
      <c r="V15" s="4"/>
    </row>
    <row r="16" spans="1:22" ht="12.75">
      <c r="A16" s="12"/>
      <c r="B16" s="27"/>
      <c r="C16" s="24"/>
      <c r="D16" s="13"/>
      <c r="E16" s="34"/>
      <c r="F16" s="13"/>
      <c r="G16" s="34"/>
      <c r="H16" s="13"/>
      <c r="I16" s="33"/>
      <c r="J16" s="13"/>
      <c r="K16" s="41"/>
      <c r="L16" s="44"/>
      <c r="M16" s="30"/>
      <c r="N16" s="4"/>
      <c r="O16" s="4"/>
      <c r="P16" s="4"/>
      <c r="Q16" s="4"/>
      <c r="R16" s="4"/>
      <c r="S16" s="4"/>
      <c r="T16" s="4"/>
      <c r="U16" s="4"/>
      <c r="V16" s="4"/>
    </row>
    <row r="17" spans="1:22" ht="12.75">
      <c r="A17" s="12" t="s">
        <v>13</v>
      </c>
      <c r="B17" s="27"/>
      <c r="C17" s="25">
        <f>'[1]Raccolta Voti'!$C$25</f>
        <v>8</v>
      </c>
      <c r="D17" s="13"/>
      <c r="E17" s="35">
        <f>'[2]Raccolta voti'!$C$25</f>
        <v>10</v>
      </c>
      <c r="F17" s="13"/>
      <c r="G17" s="19">
        <f>'[3]Raccolta voti'!$C$25</f>
        <v>12</v>
      </c>
      <c r="H17" s="13"/>
      <c r="I17" s="37">
        <f>'[4]Raccolta voti'!$C$25</f>
        <v>7</v>
      </c>
      <c r="J17" s="13"/>
      <c r="K17" s="42">
        <f>'[5]Raccolta voti'!$C$25</f>
        <v>12</v>
      </c>
      <c r="L17" s="44"/>
      <c r="M17" s="28">
        <f>SUM(C17:L17)</f>
        <v>49</v>
      </c>
      <c r="N17" s="4"/>
      <c r="O17" s="4"/>
      <c r="P17" s="4"/>
      <c r="Q17" s="4"/>
      <c r="R17" s="4"/>
      <c r="S17" s="4"/>
      <c r="T17" s="4"/>
      <c r="U17" s="4"/>
      <c r="V17" s="4"/>
    </row>
    <row r="18" spans="1:22" ht="12.75">
      <c r="A18" s="12"/>
      <c r="B18" s="27"/>
      <c r="C18" s="25" t="s">
        <v>15</v>
      </c>
      <c r="D18" s="13"/>
      <c r="E18" s="19" t="s">
        <v>19</v>
      </c>
      <c r="F18" s="13"/>
      <c r="G18" s="19" t="s">
        <v>20</v>
      </c>
      <c r="H18" s="13"/>
      <c r="I18" s="36" t="s">
        <v>16</v>
      </c>
      <c r="J18" s="13"/>
      <c r="K18" s="16" t="s">
        <v>20</v>
      </c>
      <c r="L18" s="44"/>
      <c r="M18" s="28" t="s">
        <v>14</v>
      </c>
      <c r="N18" s="4"/>
      <c r="O18" s="4"/>
      <c r="P18" s="4"/>
      <c r="Q18" s="4"/>
      <c r="R18" s="4"/>
      <c r="S18" s="4"/>
      <c r="T18" s="4"/>
      <c r="U18" s="4"/>
      <c r="V18" s="4"/>
    </row>
    <row r="19" spans="1:22" ht="12.75">
      <c r="A19" s="4"/>
      <c r="B19" s="8"/>
      <c r="C19" s="4"/>
      <c r="D19" s="8"/>
      <c r="E19" s="4"/>
      <c r="F19" s="8"/>
      <c r="G19" s="4"/>
      <c r="H19" s="8"/>
      <c r="I19" s="6"/>
      <c r="J19" s="8"/>
      <c r="K19" s="6"/>
      <c r="L19" s="8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12.75">
      <c r="A20" s="4"/>
      <c r="B20" s="8"/>
      <c r="C20" s="4"/>
      <c r="D20" s="8"/>
      <c r="E20" s="4"/>
      <c r="F20" s="8"/>
      <c r="G20" s="4"/>
      <c r="H20" s="8"/>
      <c r="I20" s="6"/>
      <c r="J20" s="8"/>
      <c r="K20" s="6"/>
      <c r="L20" s="8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12.75">
      <c r="A21" s="4"/>
      <c r="B21" s="8"/>
      <c r="C21" s="4"/>
      <c r="D21" s="8"/>
      <c r="E21" s="4"/>
      <c r="F21" s="8"/>
      <c r="G21" s="4"/>
      <c r="H21" s="8"/>
      <c r="I21" s="6"/>
      <c r="J21" s="8"/>
      <c r="K21" s="6"/>
      <c r="L21" s="141">
        <f ca="1">NOW()</f>
        <v>40693.696449421295</v>
      </c>
      <c r="M21" s="141"/>
      <c r="N21" s="4"/>
      <c r="O21" s="4"/>
      <c r="P21" s="4"/>
      <c r="Q21" s="4"/>
      <c r="R21" s="4"/>
      <c r="S21" s="4"/>
      <c r="T21" s="4"/>
      <c r="U21" s="4"/>
      <c r="V21" s="4"/>
    </row>
    <row r="22" spans="1:22" ht="12.75">
      <c r="A22" s="4"/>
      <c r="B22" s="8"/>
      <c r="C22" s="4"/>
      <c r="D22" s="8"/>
      <c r="E22" s="4"/>
      <c r="F22" s="8"/>
      <c r="G22" s="4"/>
      <c r="H22" s="8"/>
      <c r="I22" s="6"/>
      <c r="J22" s="8"/>
      <c r="K22" s="6"/>
      <c r="L22" s="8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12.75">
      <c r="A23" s="4"/>
      <c r="B23" s="8"/>
      <c r="C23" s="4"/>
      <c r="D23" s="8"/>
      <c r="E23" s="4"/>
      <c r="F23" s="8"/>
      <c r="G23" s="4"/>
      <c r="H23" s="8"/>
      <c r="I23" s="6"/>
      <c r="J23" s="8"/>
      <c r="K23" s="6"/>
      <c r="L23" s="8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12.75">
      <c r="A24" s="4"/>
      <c r="B24" s="8"/>
      <c r="C24" s="4"/>
      <c r="D24" s="8"/>
      <c r="E24" s="4"/>
      <c r="F24" s="8"/>
      <c r="G24" s="4"/>
      <c r="H24" s="8"/>
      <c r="I24" s="6"/>
      <c r="J24" s="8"/>
      <c r="K24" s="6"/>
      <c r="L24" s="8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12.75">
      <c r="A25" s="4"/>
      <c r="B25" s="8"/>
      <c r="C25" s="4"/>
      <c r="D25" s="8"/>
      <c r="E25" s="4"/>
      <c r="F25" s="8"/>
      <c r="G25" s="4"/>
      <c r="H25" s="8"/>
      <c r="I25" s="6"/>
      <c r="J25" s="8"/>
      <c r="K25" s="6"/>
      <c r="L25" s="8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>
      <c r="A26" s="4"/>
      <c r="B26" s="8"/>
      <c r="C26" s="4"/>
      <c r="D26" s="8"/>
      <c r="E26" s="4"/>
      <c r="F26" s="8"/>
      <c r="G26" s="4"/>
      <c r="H26" s="8"/>
      <c r="I26" s="6"/>
      <c r="J26" s="8"/>
      <c r="K26" s="6"/>
      <c r="L26" s="8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2.75">
      <c r="A27" s="4"/>
      <c r="B27" s="8"/>
      <c r="C27" s="4"/>
      <c r="D27" s="8"/>
      <c r="E27" s="4"/>
      <c r="F27" s="8"/>
      <c r="G27" s="4"/>
      <c r="H27" s="8"/>
      <c r="I27" s="6"/>
      <c r="J27" s="8"/>
      <c r="K27" s="6"/>
      <c r="L27" s="8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2.75">
      <c r="A28" s="4"/>
      <c r="B28" s="8"/>
      <c r="C28" s="4"/>
      <c r="D28" s="8"/>
      <c r="E28" s="4"/>
      <c r="F28" s="8"/>
      <c r="G28" s="4"/>
      <c r="H28" s="8"/>
      <c r="I28" s="6"/>
      <c r="J28" s="8"/>
      <c r="K28" s="6"/>
      <c r="L28" s="8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2.75">
      <c r="A29" s="4"/>
      <c r="B29" s="8"/>
      <c r="C29" s="4"/>
      <c r="D29" s="8"/>
      <c r="E29" s="4"/>
      <c r="F29" s="8"/>
      <c r="G29" s="4"/>
      <c r="H29" s="8"/>
      <c r="I29" s="6"/>
      <c r="J29" s="8"/>
      <c r="K29" s="6"/>
      <c r="L29" s="8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2.75">
      <c r="A30" s="4"/>
      <c r="B30" s="8"/>
      <c r="C30" s="4"/>
      <c r="D30" s="8"/>
      <c r="E30" s="4"/>
      <c r="F30" s="8"/>
      <c r="G30" s="4"/>
      <c r="H30" s="8"/>
      <c r="I30" s="6"/>
      <c r="J30" s="8"/>
      <c r="K30" s="6"/>
      <c r="L30" s="8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12.75">
      <c r="A31" s="4"/>
      <c r="B31" s="8"/>
      <c r="C31" s="4"/>
      <c r="D31" s="8"/>
      <c r="E31" s="4"/>
      <c r="F31" s="8"/>
      <c r="G31" s="4"/>
      <c r="H31" s="8"/>
      <c r="I31" s="6"/>
      <c r="J31" s="8"/>
      <c r="K31" s="6"/>
      <c r="L31" s="8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12.75">
      <c r="A32" s="4"/>
      <c r="B32" s="8"/>
      <c r="C32" s="4"/>
      <c r="D32" s="8"/>
      <c r="E32" s="4"/>
      <c r="F32" s="8"/>
      <c r="G32" s="4"/>
      <c r="H32" s="8"/>
      <c r="I32" s="6"/>
      <c r="J32" s="8"/>
      <c r="K32" s="6"/>
      <c r="L32" s="8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12.75">
      <c r="A33" s="4"/>
      <c r="B33" s="8"/>
      <c r="C33" s="4"/>
      <c r="D33" s="8"/>
      <c r="E33" s="4"/>
      <c r="F33" s="8"/>
      <c r="G33" s="4"/>
      <c r="H33" s="8"/>
      <c r="I33" s="6"/>
      <c r="J33" s="8"/>
      <c r="K33" s="6"/>
      <c r="L33" s="8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12.75">
      <c r="A34" s="4"/>
      <c r="B34" s="8"/>
      <c r="C34" s="4"/>
      <c r="D34" s="8"/>
      <c r="E34" s="4"/>
      <c r="F34" s="8"/>
      <c r="G34" s="4"/>
      <c r="H34" s="8"/>
      <c r="I34" s="6"/>
      <c r="J34" s="8"/>
      <c r="K34" s="6"/>
      <c r="L34" s="8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12.75">
      <c r="A35" s="4"/>
      <c r="B35" s="8"/>
      <c r="C35" s="4"/>
      <c r="D35" s="8"/>
      <c r="E35" s="4"/>
      <c r="F35" s="8"/>
      <c r="G35" s="4"/>
      <c r="H35" s="8"/>
      <c r="I35" s="6"/>
      <c r="J35" s="8"/>
      <c r="K35" s="6"/>
      <c r="L35" s="8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12.75">
      <c r="A36" s="4"/>
      <c r="B36" s="8"/>
      <c r="C36" s="4"/>
      <c r="D36" s="8"/>
      <c r="E36" s="4"/>
      <c r="F36" s="8"/>
      <c r="G36" s="4"/>
      <c r="H36" s="8"/>
      <c r="I36" s="6"/>
      <c r="J36" s="8"/>
      <c r="K36" s="6"/>
      <c r="L36" s="8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ht="12.75">
      <c r="A37" s="4"/>
      <c r="B37" s="8"/>
      <c r="C37" s="4"/>
      <c r="D37" s="8"/>
      <c r="E37" s="4"/>
      <c r="F37" s="8"/>
      <c r="G37" s="4"/>
      <c r="H37" s="8"/>
      <c r="I37" s="6"/>
      <c r="J37" s="8"/>
      <c r="K37" s="6"/>
      <c r="L37" s="8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ht="12.75">
      <c r="A38" s="4"/>
      <c r="B38" s="8"/>
      <c r="C38" s="4"/>
      <c r="D38" s="8"/>
      <c r="E38" s="4"/>
      <c r="F38" s="8"/>
      <c r="G38" s="4"/>
      <c r="H38" s="8"/>
      <c r="I38" s="6"/>
      <c r="J38" s="8"/>
      <c r="K38" s="6"/>
      <c r="L38" s="8"/>
      <c r="M38" s="4"/>
      <c r="N38" s="4"/>
      <c r="O38" s="4"/>
      <c r="P38" s="4"/>
      <c r="Q38" s="4"/>
      <c r="R38" s="4"/>
      <c r="S38" s="4"/>
      <c r="T38" s="4"/>
      <c r="U38" s="4"/>
      <c r="V38" s="4"/>
    </row>
  </sheetData>
  <sheetProtection password="8351" sheet="1" objects="1" scenarios="1"/>
  <mergeCells count="10">
    <mergeCell ref="M6:M7"/>
    <mergeCell ref="L21:M21"/>
    <mergeCell ref="A1:M1"/>
    <mergeCell ref="A3:M3"/>
    <mergeCell ref="B5:C5"/>
    <mergeCell ref="A2:M2"/>
    <mergeCell ref="D5:E5"/>
    <mergeCell ref="F5:G5"/>
    <mergeCell ref="H5:I5"/>
    <mergeCell ref="J5:K5"/>
  </mergeCells>
  <printOptions horizontalCentered="1" verticalCentered="1"/>
  <pageMargins left="0.15748031496062992" right="0.1968503937007874" top="0.984251968503937" bottom="0.8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PageLayoutView="0" workbookViewId="0" topLeftCell="A7">
      <selection activeCell="I19" sqref="I19"/>
    </sheetView>
  </sheetViews>
  <sheetFormatPr defaultColWidth="9.140625" defaultRowHeight="12.75"/>
  <cols>
    <col min="1" max="1" width="54.7109375" style="0" customWidth="1"/>
    <col min="2" max="2" width="13.140625" style="0" customWidth="1"/>
    <col min="3" max="3" width="12.8515625" style="0" customWidth="1"/>
    <col min="4" max="4" width="6.421875" style="0" customWidth="1"/>
  </cols>
  <sheetData>
    <row r="1" spans="1:22" ht="18">
      <c r="A1" s="142" t="str">
        <f>'[1]Raccolta Voti'!A1</f>
        <v>ELEZIONE DIRETTA DEL PRESIDENTE DELLA PROVINCIA</v>
      </c>
      <c r="B1" s="142"/>
      <c r="C1" s="142"/>
      <c r="D1" s="142"/>
      <c r="E1" s="14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8">
      <c r="A2" s="142" t="str">
        <f>'[1]Raccolta Voti'!A2</f>
        <v>E DEL CONSIGLIO PROVINCIALE DI VERCELLI</v>
      </c>
      <c r="B2" s="142"/>
      <c r="C2" s="142"/>
      <c r="D2" s="142"/>
      <c r="E2" s="14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8">
      <c r="A3" s="148" t="str">
        <f>'[1]Raccolta Voti'!A3</f>
        <v>BALLOTTAGGIO DEL 29 - 30 MAGGIO 2011</v>
      </c>
      <c r="B3" s="148"/>
      <c r="C3" s="148"/>
      <c r="D3" s="148"/>
      <c r="E3" s="14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8">
      <c r="A4" s="62"/>
      <c r="B4" s="62"/>
      <c r="C4" s="62"/>
      <c r="D4" s="62"/>
      <c r="E4" s="7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8">
      <c r="A5" s="143" t="s">
        <v>39</v>
      </c>
      <c r="B5" s="143"/>
      <c r="C5" s="143"/>
      <c r="D5" s="143"/>
      <c r="E5" s="14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19" s="83" customFormat="1" ht="18">
      <c r="A6" s="85"/>
      <c r="B6" s="85"/>
      <c r="C6" s="85"/>
      <c r="D6" s="85"/>
      <c r="E6" s="85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</row>
    <row r="7" spans="1:19" s="83" customFormat="1" ht="18">
      <c r="A7" s="87" t="s">
        <v>33</v>
      </c>
      <c r="B7" s="63">
        <f>Presidente!$M$17</f>
        <v>49</v>
      </c>
      <c r="C7" s="63" t="s">
        <v>34</v>
      </c>
      <c r="D7" s="63">
        <v>49</v>
      </c>
      <c r="E7" s="85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</row>
    <row r="8" spans="1:19" s="83" customFormat="1" ht="25.5" customHeight="1">
      <c r="A8" s="87" t="s">
        <v>43</v>
      </c>
      <c r="B8" s="114">
        <f>Presidente!$L$14</f>
        <v>20131</v>
      </c>
      <c r="C8" s="63" t="s">
        <v>34</v>
      </c>
      <c r="D8" s="114">
        <f>Presidente!$L$15</f>
        <v>37952</v>
      </c>
      <c r="E8" s="85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</row>
    <row r="9" spans="1:19" s="83" customFormat="1" ht="25.5" customHeight="1">
      <c r="A9" s="87"/>
      <c r="B9" s="63"/>
      <c r="C9" s="63"/>
      <c r="D9" s="63"/>
      <c r="E9" s="85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</row>
    <row r="10" spans="1:22" ht="18">
      <c r="A10" s="147" t="s">
        <v>35</v>
      </c>
      <c r="B10" s="147"/>
      <c r="C10" s="147"/>
      <c r="D10" s="147"/>
      <c r="E10" s="147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37.5" customHeight="1">
      <c r="A11" s="88"/>
      <c r="B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18">
      <c r="A12" s="89" t="s">
        <v>36</v>
      </c>
      <c r="B12" s="62" t="s">
        <v>37</v>
      </c>
      <c r="C12" s="62" t="s">
        <v>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12.75">
      <c r="A13" s="88"/>
      <c r="B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s="94" customFormat="1" ht="50.25" customHeight="1">
      <c r="A14" s="90" t="str">
        <f>Presidente!$A$8</f>
        <v>1 - Carlo RIVA VERCELLOTTI</v>
      </c>
      <c r="B14" s="91">
        <f>Presidente!L8</f>
        <v>8888</v>
      </c>
      <c r="C14" s="92">
        <f>Presidente!M8</f>
        <v>0.454978244177118</v>
      </c>
      <c r="D14" s="149" t="s">
        <v>38</v>
      </c>
      <c r="E14" s="149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</row>
    <row r="15" spans="1:22" s="94" customFormat="1" ht="50.25" customHeight="1">
      <c r="A15" s="95"/>
      <c r="B15" s="96"/>
      <c r="C15" s="97"/>
      <c r="D15" s="98"/>
      <c r="E15" s="99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</row>
    <row r="16" spans="1:22" s="94" customFormat="1" ht="50.25" customHeight="1">
      <c r="A16" s="90" t="str">
        <f>Presidente!$A$9</f>
        <v>2 - Luigi BOBBA</v>
      </c>
      <c r="B16" s="100">
        <f>Presidente!L9</f>
        <v>10647</v>
      </c>
      <c r="C16" s="101">
        <f>Presidente!M9</f>
        <v>0.545021755822882</v>
      </c>
      <c r="D16" s="150" t="s">
        <v>38</v>
      </c>
      <c r="E16" s="151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</row>
    <row r="17" spans="1:22" s="94" customFormat="1" ht="50.25" customHeight="1">
      <c r="A17" s="95"/>
      <c r="B17" s="102"/>
      <c r="C17" s="103"/>
      <c r="D17" s="98"/>
      <c r="E17" s="99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</row>
    <row r="18" spans="1:22" ht="18">
      <c r="A18" s="4"/>
      <c r="B18" s="104"/>
      <c r="C18" s="105"/>
      <c r="D18" s="106"/>
      <c r="E18" s="5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38.25" customHeight="1">
      <c r="A19" s="107" t="str">
        <f>'[1]Raccolta Voti'!A17</f>
        <v>Totale voti validi</v>
      </c>
      <c r="B19" s="108">
        <f>SUM(B14:B18)</f>
        <v>19535</v>
      </c>
      <c r="C19" s="109"/>
      <c r="D19" s="146"/>
      <c r="E19" s="146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</sheetData>
  <sheetProtection password="8351" sheet="1" objects="1" scenarios="1"/>
  <mergeCells count="8">
    <mergeCell ref="D19:E19"/>
    <mergeCell ref="A10:E10"/>
    <mergeCell ref="A1:E1"/>
    <mergeCell ref="A2:E2"/>
    <mergeCell ref="A3:E3"/>
    <mergeCell ref="A5:E5"/>
    <mergeCell ref="D14:E14"/>
    <mergeCell ref="D16:E16"/>
  </mergeCells>
  <printOptions horizontalCentered="1" verticalCentered="1"/>
  <pageMargins left="0.2362204724409449" right="0.21" top="0.984251968503937" bottom="0.984251968503937" header="0.5118110236220472" footer="0.5118110236220472"/>
  <pageSetup horizontalDpi="600" verticalDpi="600" orientation="portrait" paperSize="9" r:id="rId2"/>
  <headerFooter alignWithMargins="0">
    <oddFooter>&amp;R&amp;D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"/>
  <sheetViews>
    <sheetView zoomScale="75" zoomScaleNormal="75" zoomScalePageLayoutView="0" workbookViewId="0" topLeftCell="A4">
      <selection activeCell="M5" sqref="M5"/>
    </sheetView>
  </sheetViews>
  <sheetFormatPr defaultColWidth="9.140625" defaultRowHeight="12.75"/>
  <cols>
    <col min="7" max="7" width="12.28125" style="0" bestFit="1" customWidth="1"/>
    <col min="14" max="14" width="15.421875" style="0" bestFit="1" customWidth="1"/>
    <col min="20" max="20" width="3.8515625" style="0" customWidth="1"/>
  </cols>
  <sheetData>
    <row r="1" spans="1:24" ht="12.75">
      <c r="A1" s="154" t="str">
        <f>Presidente!A1</f>
        <v>ELEZIONE DIRETTA DEL PRESIDENTE DELLA PROVINCIA E DEL CONSIGLIO PROVINCIALE DI VERCELLI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4"/>
      <c r="U1" s="4"/>
      <c r="V1" s="4"/>
      <c r="W1" s="4"/>
      <c r="X1" s="4"/>
    </row>
    <row r="2" spans="1:24" ht="12.75">
      <c r="A2" s="154" t="str">
        <f>Presidente!A2</f>
        <v>BALLOTTAGGIO DOMENICA 29 E LUNEDI' 30 MAGGIO 2011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4"/>
      <c r="U2" s="4"/>
      <c r="V2" s="4"/>
      <c r="W2" s="4"/>
      <c r="X2" s="4"/>
    </row>
    <row r="3" spans="1:24" ht="12.75">
      <c r="A3" s="155" t="s">
        <v>18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4"/>
      <c r="U3" s="4"/>
      <c r="V3" s="4"/>
      <c r="W3" s="4"/>
      <c r="X3" s="4"/>
    </row>
    <row r="4" spans="1:24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4"/>
      <c r="Q4" s="4"/>
      <c r="R4" s="4"/>
      <c r="S4" s="4"/>
      <c r="T4" s="4"/>
      <c r="U4" s="4"/>
      <c r="V4" s="4"/>
      <c r="W4" s="4"/>
      <c r="X4" s="4"/>
    </row>
    <row r="5" spans="1:24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4"/>
      <c r="Q5" s="4"/>
      <c r="R5" s="4"/>
      <c r="S5" s="4"/>
      <c r="T5" s="4"/>
      <c r="U5" s="4"/>
      <c r="V5" s="4"/>
      <c r="W5" s="4"/>
      <c r="X5" s="4"/>
    </row>
    <row r="6" spans="1:24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Q31" s="4"/>
      <c r="R31" s="4"/>
      <c r="S31" s="4"/>
      <c r="T31" s="4"/>
      <c r="U31" s="4"/>
      <c r="V31" s="4"/>
      <c r="W31" s="4"/>
      <c r="X31" s="4"/>
    </row>
    <row r="32" spans="1:24" ht="12.75">
      <c r="A32" s="17"/>
      <c r="B32" s="17"/>
      <c r="C32" s="17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2.75">
      <c r="A33" s="17"/>
      <c r="B33" s="17"/>
      <c r="C33" s="17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2.75">
      <c r="A34" s="17"/>
      <c r="B34" s="17"/>
      <c r="C34" s="17"/>
      <c r="E34" s="10"/>
      <c r="F34" s="4"/>
      <c r="H34" s="4"/>
      <c r="I34" s="4"/>
      <c r="J34" s="4"/>
      <c r="K34" s="4"/>
      <c r="L34" s="4"/>
      <c r="M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2.75">
      <c r="A35" s="17"/>
      <c r="B35" s="17"/>
      <c r="C35" s="17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2.75">
      <c r="A36" s="17"/>
      <c r="B36" s="17"/>
      <c r="C36" s="17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12.75">
      <c r="A37" s="17"/>
      <c r="B37" s="17"/>
      <c r="C37" s="17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2.75">
      <c r="A43" s="4"/>
      <c r="B43" s="4"/>
      <c r="C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2.75">
      <c r="A47" s="4"/>
      <c r="B47" s="4"/>
      <c r="C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38"/>
      <c r="L48" s="38"/>
      <c r="M48" s="38"/>
      <c r="N48" s="38"/>
      <c r="O48" s="38"/>
      <c r="P48" s="38"/>
      <c r="Q48" s="4"/>
      <c r="R48" s="4"/>
      <c r="S48" s="4"/>
      <c r="T48" s="4"/>
      <c r="U48" s="4"/>
      <c r="V48" s="4"/>
      <c r="W48" s="4"/>
      <c r="X48" s="4"/>
    </row>
    <row r="49" spans="1:24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38"/>
      <c r="P49" s="38"/>
      <c r="Q49" s="38"/>
      <c r="R49" s="38"/>
      <c r="S49" s="38"/>
      <c r="T49" s="4"/>
      <c r="U49" s="4"/>
      <c r="V49" s="4"/>
      <c r="W49" s="4"/>
      <c r="X49" s="4"/>
    </row>
    <row r="50" spans="1:24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15.75">
      <c r="A53" s="4"/>
      <c r="B53" s="152" t="s">
        <v>17</v>
      </c>
      <c r="C53" s="152"/>
      <c r="D53" s="152"/>
      <c r="E53" s="40">
        <f>Presidente!M17</f>
        <v>49</v>
      </c>
      <c r="F53" s="39" t="str">
        <f>Presidente!M18</f>
        <v>su 49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153">
        <f ca="1">NOW()</f>
        <v>40693.696449421295</v>
      </c>
      <c r="R53" s="153"/>
      <c r="S53" s="153"/>
      <c r="T53" s="4"/>
      <c r="U53" s="4"/>
      <c r="V53" s="4"/>
      <c r="W53" s="4"/>
      <c r="X53" s="4"/>
    </row>
    <row r="54" spans="1:24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5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</sheetData>
  <sheetProtection password="8351" sheet="1" objects="1" scenarios="1"/>
  <mergeCells count="5">
    <mergeCell ref="B53:D53"/>
    <mergeCell ref="Q53:S53"/>
    <mergeCell ref="A1:S1"/>
    <mergeCell ref="A2:S2"/>
    <mergeCell ref="A3:S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5"/>
  <sheetViews>
    <sheetView zoomScale="75" zoomScaleNormal="75" zoomScalePageLayoutView="0" workbookViewId="0" topLeftCell="A4">
      <selection activeCell="A70" sqref="A70:I75"/>
    </sheetView>
  </sheetViews>
  <sheetFormatPr defaultColWidth="9.140625" defaultRowHeight="12.75"/>
  <sheetData>
    <row r="1" spans="1:25" ht="18">
      <c r="A1" s="142" t="str">
        <f>'Grafico presidente per collegio'!A1</f>
        <v>ELEZIONE DIRETTA DEL PRESIDENTE DELLA PROVINCIA E DEL CONSIGLIO PROVINCIALE DI VERCELLI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4"/>
      <c r="U1" s="4"/>
      <c r="V1" s="4"/>
      <c r="W1" s="4"/>
      <c r="X1" s="4"/>
      <c r="Y1" s="4"/>
    </row>
    <row r="2" spans="1:25" ht="18">
      <c r="A2" s="142" t="str">
        <f>'Grafico presidente per collegio'!A2</f>
        <v>BALLOTTAGGIO DOMENICA 29 E LUNEDI' 30 MAGGIO 2011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4"/>
      <c r="U2" s="4"/>
      <c r="V2" s="4"/>
      <c r="W2" s="4"/>
      <c r="X2" s="4"/>
      <c r="Y2" s="4"/>
    </row>
    <row r="3" spans="1:25" ht="18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4"/>
      <c r="U3" s="4"/>
      <c r="V3" s="4"/>
      <c r="W3" s="4"/>
      <c r="X3" s="4"/>
      <c r="Y3" s="4"/>
    </row>
    <row r="4" spans="1:25" ht="20.25">
      <c r="A4" s="157" t="s">
        <v>47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4"/>
      <c r="U4" s="4"/>
      <c r="V4" s="4"/>
      <c r="W4" s="4"/>
      <c r="X4" s="4"/>
      <c r="Y4" s="4"/>
    </row>
    <row r="5" spans="1:25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O29" s="115" t="str">
        <f>'Riepil. voti Pres.'!A8</f>
        <v>Votanti</v>
      </c>
      <c r="P29" s="115">
        <f>'Riepil. voti Pres.'!B8</f>
        <v>20131</v>
      </c>
      <c r="Q29" s="115" t="str">
        <f>'Riepil. voti Pres.'!C8</f>
        <v>su </v>
      </c>
      <c r="R29" s="115">
        <f>'Riepil. voti Pres.'!D8</f>
        <v>37952</v>
      </c>
      <c r="S29" s="4"/>
      <c r="T29" s="4"/>
      <c r="U29" s="4"/>
      <c r="V29" s="4"/>
      <c r="W29" s="4"/>
      <c r="X29" s="4"/>
      <c r="Y29" s="4"/>
    </row>
    <row r="30" spans="1:25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U49" s="4"/>
      <c r="V49" s="4"/>
      <c r="W49" s="4"/>
      <c r="X49" s="4"/>
      <c r="Y49" s="4"/>
    </row>
    <row r="50" spans="1:25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8">
      <c r="A53" s="11" t="str">
        <f>Presidente!$A$17</f>
        <v>Sezioni scrutinate</v>
      </c>
      <c r="B53" s="11"/>
      <c r="C53" s="38"/>
      <c r="D53" s="11">
        <f>Presidente!M17</f>
        <v>49</v>
      </c>
      <c r="E53" s="11" t="str">
        <f>Presidente!M18</f>
        <v>su 49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156">
        <f ca="1">NOW()</f>
        <v>40693.696449421295</v>
      </c>
      <c r="R53" s="156"/>
      <c r="S53" s="156"/>
      <c r="T53" s="4"/>
      <c r="U53" s="4"/>
      <c r="V53" s="4"/>
      <c r="W53" s="4"/>
      <c r="X53" s="4"/>
      <c r="Y53" s="4"/>
    </row>
    <row r="54" spans="1:25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70" spans="2:8" ht="12.75">
      <c r="B70" t="s">
        <v>41</v>
      </c>
      <c r="C70">
        <v>1</v>
      </c>
      <c r="D70">
        <v>2</v>
      </c>
      <c r="E70">
        <v>3</v>
      </c>
      <c r="F70">
        <v>4</v>
      </c>
      <c r="G70">
        <v>5</v>
      </c>
      <c r="H70" t="s">
        <v>42</v>
      </c>
    </row>
    <row r="73" spans="1:9" ht="12.75">
      <c r="A73" t="str">
        <f>'[1]Raccolta Voti'!A19</f>
        <v>Schede contestate e non attribuite</v>
      </c>
      <c r="C73">
        <f>'[1]Raccolta Voti'!C19</f>
        <v>1</v>
      </c>
      <c r="D73" s="110">
        <f>'[2]Raccolta voti'!C19</f>
        <v>0</v>
      </c>
      <c r="E73" s="110">
        <f>'[3]Raccolta voti'!C19</f>
        <v>0</v>
      </c>
      <c r="F73" s="110">
        <f>'[4]Raccolta voti'!C19</f>
        <v>0</v>
      </c>
      <c r="G73" s="110">
        <f>'[5]Raccolta voti'!C19</f>
        <v>0</v>
      </c>
      <c r="H73">
        <f>SUM(C73:G73)</f>
        <v>1</v>
      </c>
      <c r="I73" s="1">
        <f>SUM(H73/P29)</f>
        <v>4.967463116586359E-05</v>
      </c>
    </row>
    <row r="74" spans="1:9" ht="12.75">
      <c r="A74" t="str">
        <f>'[1]Raccolta Voti'!A20</f>
        <v>Schede bianche</v>
      </c>
      <c r="C74">
        <f>'[1]Raccolta Voti'!C20</f>
        <v>15</v>
      </c>
      <c r="D74" s="110">
        <f>'[2]Raccolta voti'!C20</f>
        <v>26</v>
      </c>
      <c r="E74" s="110">
        <f>'[3]Raccolta voti'!C20</f>
        <v>27</v>
      </c>
      <c r="F74" s="110">
        <f>'[4]Raccolta voti'!C20</f>
        <v>25</v>
      </c>
      <c r="G74" s="110">
        <f>'[5]Raccolta voti'!C20</f>
        <v>42</v>
      </c>
      <c r="H74">
        <f>SUM(C74:G74)</f>
        <v>135</v>
      </c>
      <c r="I74" s="1">
        <f>SUM(H74/P29)</f>
        <v>0.006706075207391585</v>
      </c>
    </row>
    <row r="75" spans="1:9" ht="12.75">
      <c r="A75" t="str">
        <f>'[1]Raccolta Voti'!A21</f>
        <v>Schede nulle</v>
      </c>
      <c r="C75">
        <f>'[1]Raccolta Voti'!C21</f>
        <v>77</v>
      </c>
      <c r="D75" s="110">
        <f>'[2]Raccolta voti'!C21</f>
        <v>97</v>
      </c>
      <c r="E75" s="110">
        <f>'[3]Raccolta voti'!C21</f>
        <v>101</v>
      </c>
      <c r="F75" s="110">
        <f>'[4]Raccolta voti'!C21</f>
        <v>71</v>
      </c>
      <c r="G75" s="110">
        <f>'[5]Raccolta voti'!C21</f>
        <v>114</v>
      </c>
      <c r="H75">
        <f>SUM(C75:G75)</f>
        <v>460</v>
      </c>
      <c r="I75" s="1">
        <f>SUM(H75/P29)</f>
        <v>0.022850330336297252</v>
      </c>
    </row>
  </sheetData>
  <sheetProtection password="8351" sheet="1" objects="1" scenarios="1"/>
  <mergeCells count="4">
    <mergeCell ref="Q53:S53"/>
    <mergeCell ref="A1:S1"/>
    <mergeCell ref="A2:S2"/>
    <mergeCell ref="A4:S4"/>
  </mergeCells>
  <printOptions horizontalCentered="1" verticalCentered="1"/>
  <pageMargins left="0.37" right="0.25" top="0.33" bottom="0.32" header="0.27" footer="0.24"/>
  <pageSetup fitToHeight="1" fitToWidth="1"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P25"/>
  <sheetViews>
    <sheetView zoomScalePageLayoutView="0" workbookViewId="0" topLeftCell="A1">
      <selection activeCell="C24" sqref="C24"/>
    </sheetView>
  </sheetViews>
  <sheetFormatPr defaultColWidth="9.140625" defaultRowHeight="12.75"/>
  <cols>
    <col min="3" max="3" width="14.421875" style="0" customWidth="1"/>
    <col min="4" max="4" width="21.421875" style="0" customWidth="1"/>
    <col min="5" max="5" width="37.57421875" style="0" customWidth="1"/>
    <col min="6" max="6" width="12.28125" style="0" bestFit="1" customWidth="1"/>
    <col min="7" max="7" width="9.28125" style="0" bestFit="1" customWidth="1"/>
    <col min="8" max="8" width="13.140625" style="0" customWidth="1"/>
    <col min="9" max="9" width="9.28125" style="0" bestFit="1" customWidth="1"/>
    <col min="10" max="10" width="11.8515625" style="0" customWidth="1"/>
    <col min="11" max="11" width="12.140625" style="0" bestFit="1" customWidth="1"/>
    <col min="13" max="13" width="14.00390625" style="0" customWidth="1"/>
    <col min="14" max="14" width="14.421875" style="0" customWidth="1"/>
    <col min="16" max="16" width="13.28125" style="0" customWidth="1"/>
  </cols>
  <sheetData>
    <row r="5" spans="7:16" ht="25.5">
      <c r="G5" s="121"/>
      <c r="H5" s="121"/>
      <c r="I5" s="121"/>
      <c r="J5" s="121"/>
      <c r="K5" s="121"/>
      <c r="M5" s="124" t="str">
        <f>'Grafico Presidente generale'!O29</f>
        <v>Votanti</v>
      </c>
      <c r="N5" s="126">
        <f>'Grafico Presidente generale'!P29</f>
        <v>20131</v>
      </c>
      <c r="O5" s="126" t="str">
        <f>'Grafico Presidente generale'!Q29</f>
        <v>su </v>
      </c>
      <c r="P5" s="126">
        <f>'Grafico Presidente generale'!R29</f>
        <v>37952</v>
      </c>
    </row>
    <row r="6" spans="3:11" ht="23.25">
      <c r="C6" s="121"/>
      <c r="D6" s="121"/>
      <c r="E6" s="121"/>
      <c r="F6" s="121"/>
      <c r="G6" s="121"/>
      <c r="H6" s="121"/>
      <c r="I6" s="121"/>
      <c r="J6" s="121"/>
      <c r="K6" s="121"/>
    </row>
    <row r="7" spans="3:11" ht="26.25">
      <c r="C7" s="121"/>
      <c r="D7" s="121"/>
      <c r="E7" s="121"/>
      <c r="F7" s="124" t="str">
        <f>'Grafico Presidente generale'!$A$53</f>
        <v>Sezioni scrutinate</v>
      </c>
      <c r="G7" s="123"/>
      <c r="H7" s="123"/>
      <c r="I7" s="125">
        <f>'Grafico Presidente generale'!$D$53</f>
        <v>49</v>
      </c>
      <c r="J7" s="124" t="str">
        <f>'Grafico Presidente generale'!$E$53</f>
        <v>su 49</v>
      </c>
      <c r="K7" s="121"/>
    </row>
    <row r="8" spans="3:11" ht="23.25">
      <c r="C8" s="121"/>
      <c r="D8" s="121"/>
      <c r="E8" s="121"/>
      <c r="F8" s="121"/>
      <c r="G8" s="121"/>
      <c r="H8" s="121"/>
      <c r="I8" s="121"/>
      <c r="J8" s="121"/>
      <c r="K8" s="121"/>
    </row>
    <row r="9" spans="6:11" ht="23.25">
      <c r="F9" s="121"/>
      <c r="G9" s="121"/>
      <c r="H9" s="121"/>
      <c r="I9" s="121"/>
      <c r="J9" s="121"/>
      <c r="K9" s="121"/>
    </row>
    <row r="10" spans="3:11" ht="23.25">
      <c r="C10" s="121"/>
      <c r="D10" s="121"/>
      <c r="E10" s="121"/>
      <c r="F10" s="121"/>
      <c r="G10" s="121"/>
      <c r="H10" s="121"/>
      <c r="I10" s="121"/>
      <c r="J10" s="121"/>
      <c r="K10" s="121"/>
    </row>
    <row r="11" spans="3:11" ht="23.25">
      <c r="C11" s="121"/>
      <c r="D11" s="121"/>
      <c r="E11" s="121"/>
      <c r="F11" s="121"/>
      <c r="G11" s="121"/>
      <c r="H11" s="121"/>
      <c r="I11" s="121"/>
      <c r="J11" s="121"/>
      <c r="K11" s="121"/>
    </row>
    <row r="12" spans="3:11" ht="23.25">
      <c r="C12" s="121">
        <f>'Grafico Presidente generale'!A70</f>
        <v>0</v>
      </c>
      <c r="D12" s="121" t="str">
        <f>'Grafico Presidente generale'!B70</f>
        <v>collegi</v>
      </c>
      <c r="E12" s="121">
        <f>'Grafico Presidente generale'!C70</f>
        <v>1</v>
      </c>
      <c r="F12" s="121">
        <f>'Grafico Presidente generale'!D70</f>
        <v>2</v>
      </c>
      <c r="G12" s="121">
        <f>'Grafico Presidente generale'!E70</f>
        <v>3</v>
      </c>
      <c r="H12" s="121">
        <f>'Grafico Presidente generale'!F70</f>
        <v>4</v>
      </c>
      <c r="I12" s="121">
        <f>'Grafico Presidente generale'!G70</f>
        <v>5</v>
      </c>
      <c r="J12" s="121" t="str">
        <f>'Grafico Presidente generale'!H70</f>
        <v>tot</v>
      </c>
      <c r="K12" s="121">
        <f>'Grafico Presidente generale'!I70</f>
        <v>0</v>
      </c>
    </row>
    <row r="13" spans="3:11" ht="23.25">
      <c r="C13" s="121">
        <f>'Grafico Presidente generale'!A71</f>
        <v>0</v>
      </c>
      <c r="D13" s="121">
        <f>'Grafico Presidente generale'!B71</f>
        <v>0</v>
      </c>
      <c r="E13" s="121">
        <f>'Grafico Presidente generale'!C71</f>
        <v>0</v>
      </c>
      <c r="F13" s="121">
        <f>'Grafico Presidente generale'!D71</f>
        <v>0</v>
      </c>
      <c r="G13" s="121">
        <f>'Grafico Presidente generale'!E71</f>
        <v>0</v>
      </c>
      <c r="H13" s="121">
        <f>'Grafico Presidente generale'!F71</f>
        <v>0</v>
      </c>
      <c r="I13" s="121">
        <f>'Grafico Presidente generale'!G71</f>
        <v>0</v>
      </c>
      <c r="J13" s="121">
        <f>'Grafico Presidente generale'!H71</f>
        <v>0</v>
      </c>
      <c r="K13" s="121">
        <f>'Grafico Presidente generale'!I71</f>
        <v>0</v>
      </c>
    </row>
    <row r="14" spans="3:11" ht="23.25">
      <c r="C14" s="121">
        <f>'Grafico Presidente generale'!A72</f>
        <v>0</v>
      </c>
      <c r="D14" s="121">
        <f>'Grafico Presidente generale'!B72</f>
        <v>0</v>
      </c>
      <c r="E14" s="121">
        <f>'Grafico Presidente generale'!C72</f>
        <v>0</v>
      </c>
      <c r="F14" s="121">
        <f>'Grafico Presidente generale'!D72</f>
        <v>0</v>
      </c>
      <c r="G14" s="121">
        <f>'Grafico Presidente generale'!E72</f>
        <v>0</v>
      </c>
      <c r="H14" s="121">
        <f>'Grafico Presidente generale'!F72</f>
        <v>0</v>
      </c>
      <c r="I14" s="121">
        <f>'Grafico Presidente generale'!G72</f>
        <v>0</v>
      </c>
      <c r="J14" s="121">
        <f>'Grafico Presidente generale'!H72</f>
        <v>0</v>
      </c>
      <c r="K14" s="121">
        <f>'Grafico Presidente generale'!I72</f>
        <v>0</v>
      </c>
    </row>
    <row r="15" spans="3:11" ht="23.25">
      <c r="C15" s="121" t="str">
        <f>'Grafico Presidente generale'!A73</f>
        <v>Schede contestate e non attribuite</v>
      </c>
      <c r="D15" s="121">
        <f>'Grafico Presidente generale'!B73</f>
        <v>0</v>
      </c>
      <c r="E15" s="121">
        <f>'Grafico Presidente generale'!C73</f>
        <v>1</v>
      </c>
      <c r="F15" s="121">
        <f>'Grafico Presidente generale'!D73</f>
        <v>0</v>
      </c>
      <c r="G15" s="121">
        <f>'Grafico Presidente generale'!E73</f>
        <v>0</v>
      </c>
      <c r="H15" s="121">
        <f>'Grafico Presidente generale'!F73</f>
        <v>0</v>
      </c>
      <c r="I15" s="121">
        <f>'Grafico Presidente generale'!G73</f>
        <v>0</v>
      </c>
      <c r="J15" s="121">
        <f>'Grafico Presidente generale'!H73</f>
        <v>1</v>
      </c>
      <c r="K15" s="121">
        <f>'Grafico Presidente generale'!I73</f>
        <v>4.967463116586359E-05</v>
      </c>
    </row>
    <row r="16" spans="3:11" ht="23.25">
      <c r="C16" s="121" t="str">
        <f>'Grafico Presidente generale'!A74</f>
        <v>Schede bianche</v>
      </c>
      <c r="D16" s="121">
        <f>'Grafico Presidente generale'!B74</f>
        <v>0</v>
      </c>
      <c r="E16" s="121">
        <f>'Grafico Presidente generale'!C74</f>
        <v>15</v>
      </c>
      <c r="F16" s="121">
        <f>'Grafico Presidente generale'!D74</f>
        <v>26</v>
      </c>
      <c r="G16" s="121">
        <f>'Grafico Presidente generale'!E74</f>
        <v>27</v>
      </c>
      <c r="H16" s="121">
        <f>'Grafico Presidente generale'!F74</f>
        <v>25</v>
      </c>
      <c r="I16" s="121">
        <f>'Grafico Presidente generale'!G74</f>
        <v>42</v>
      </c>
      <c r="J16" s="121">
        <f>'Grafico Presidente generale'!H74</f>
        <v>135</v>
      </c>
      <c r="K16" s="121">
        <f>'Grafico Presidente generale'!I74</f>
        <v>0.006706075207391585</v>
      </c>
    </row>
    <row r="17" spans="3:11" ht="23.25">
      <c r="C17" s="121" t="str">
        <f>'Grafico Presidente generale'!A75</f>
        <v>Schede nulle</v>
      </c>
      <c r="D17" s="121">
        <f>'Grafico Presidente generale'!B75</f>
        <v>0</v>
      </c>
      <c r="E17" s="121">
        <f>'Grafico Presidente generale'!C75</f>
        <v>77</v>
      </c>
      <c r="F17" s="121">
        <f>'Grafico Presidente generale'!D75</f>
        <v>97</v>
      </c>
      <c r="G17" s="121">
        <f>'Grafico Presidente generale'!E75</f>
        <v>101</v>
      </c>
      <c r="H17" s="121">
        <f>'Grafico Presidente generale'!F75</f>
        <v>71</v>
      </c>
      <c r="I17" s="121">
        <f>'Grafico Presidente generale'!G75</f>
        <v>114</v>
      </c>
      <c r="J17" s="121">
        <f>'Grafico Presidente generale'!H75</f>
        <v>460</v>
      </c>
      <c r="K17" s="121">
        <f>'Grafico Presidente generale'!I75</f>
        <v>0.022850330336297252</v>
      </c>
    </row>
    <row r="18" spans="3:11" ht="23.25">
      <c r="C18" s="121"/>
      <c r="D18" s="121"/>
      <c r="E18" s="121"/>
      <c r="F18" s="121"/>
      <c r="G18" s="121"/>
      <c r="H18" s="121"/>
      <c r="I18" s="121"/>
      <c r="J18" s="121"/>
      <c r="K18" s="121"/>
    </row>
    <row r="24" spans="1:5" ht="59.25">
      <c r="A24" s="122" t="str">
        <f>Presidente!$A$8</f>
        <v>1 - Carlo RIVA VERCELLOTTI</v>
      </c>
      <c r="C24" s="127" t="s">
        <v>37</v>
      </c>
      <c r="D24" s="128">
        <f>Presidente!$L$8</f>
        <v>8888</v>
      </c>
      <c r="E24" s="129">
        <f>Presidente!$M$8</f>
        <v>0.454978244177118</v>
      </c>
    </row>
    <row r="25" spans="1:5" ht="59.25">
      <c r="A25" s="122" t="str">
        <f>Presidente!$A$9</f>
        <v>2 - Luigi BOBBA</v>
      </c>
      <c r="C25" s="127" t="s">
        <v>37</v>
      </c>
      <c r="D25" s="128">
        <f>Presidente!$L$9</f>
        <v>10647</v>
      </c>
      <c r="E25" s="129">
        <f>Presidente!$M$9</f>
        <v>0.545021755822882</v>
      </c>
    </row>
  </sheetData>
  <sheetProtection password="8351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</dc:creator>
  <cp:keywords/>
  <dc:description/>
  <cp:lastModifiedBy> </cp:lastModifiedBy>
  <cp:lastPrinted>2011-05-30T14:38:44Z</cp:lastPrinted>
  <dcterms:created xsi:type="dcterms:W3CDTF">2002-05-21T07:51:06Z</dcterms:created>
  <dcterms:modified xsi:type="dcterms:W3CDTF">2011-05-30T14:42:55Z</dcterms:modified>
  <cp:category/>
  <cp:version/>
  <cp:contentType/>
  <cp:contentStatus/>
</cp:coreProperties>
</file>