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9435" windowHeight="1290" activeTab="0"/>
  </bookViews>
  <sheets>
    <sheet name="Affl.Regionali 2010 - Lunedì" sheetId="1" r:id="rId1"/>
    <sheet name="Riepiloghi" sheetId="2" r:id="rId2"/>
  </sheets>
  <definedNames>
    <definedName name="_xlnm.Print_Area" localSheetId="0">'Affl.Regionali 2010 - Lunedì'!$O$6:$O$61</definedName>
    <definedName name="_xlnm.Print_Area" localSheetId="1">'Riepiloghi'!#REF!</definedName>
    <definedName name="Z_335E6283_3BED_415C_9191_247133DD29E6_.wvu.PrintArea" localSheetId="1" hidden="1">'Riepiloghi'!#REF!,'Riepiloghi'!$B$6:$F$25,'Riepiloghi'!#REF!</definedName>
    <definedName name="Z_47E10DBE_6462_450F_9171_DE127EDE914E_.wvu.PrintArea" localSheetId="1" hidden="1">'Riepiloghi'!#REF!,'Riepiloghi'!$B$6:$F$25,'Riepiloghi'!#REF!</definedName>
    <definedName name="Z_9D808311_076C_4022_A5F4_54A835FF97F0_.wvu.PrintArea" localSheetId="1" hidden="1">'Riepiloghi'!#REF!,'Riepiloghi'!$B$6:$F$25,'Riepiloghi'!#REF!</definedName>
  </definedNames>
  <calcPr fullCalcOnLoad="1"/>
</workbook>
</file>

<file path=xl/sharedStrings.xml><?xml version="1.0" encoding="utf-8"?>
<sst xmlns="http://schemas.openxmlformats.org/spreadsheetml/2006/main" count="305" uniqueCount="120">
  <si>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</si>
  <si>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</si>
  <si>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</si>
  <si>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</si>
  <si>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</si>
  <si>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</si>
  <si>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</si>
  <si>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</si>
  <si>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</si>
  <si>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</si>
  <si>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</si>
  <si>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</si>
  <si>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</si>
  <si>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CASA DI RIPOSO</t>
  </si>
  <si>
    <t>PIAZZA MAZZINI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</si>
  <si>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</si>
  <si>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</si>
  <si>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</si>
  <si>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</si>
  <si>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</si>
  <si>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</si>
  <si>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</si>
  <si>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</si>
  <si>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</si>
  <si>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</si>
  <si>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</si>
  <si>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</si>
  <si>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</si>
  <si>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</si>
  <si>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</si>
  <si>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</si>
  <si>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</si>
  <si>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</si>
  <si>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</si>
  <si>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</si>
  <si>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</si>
  <si>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</si>
  <si>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</si>
  <si>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</si>
  <si>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</si>
  <si>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</si>
  <si>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</si>
  <si>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</si>
  <si>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</si>
  <si>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</si>
  <si>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</si>
  <si>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</si>
  <si>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</si>
  <si>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</si>
  <si>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</si>
  <si>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</si>
  <si>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</si>
  <si>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</si>
  <si>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</si>
  <si>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</si>
  <si>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</si>
  <si>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</si>
  <si>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</si>
  <si>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</si>
  <si>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</si>
  <si>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</si>
  <si>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</si>
  <si>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</si>
  <si>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</si>
  <si>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</si>
  <si>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</si>
  <si>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</si>
  <si>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</si>
  <si>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</si>
  <si>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</si>
  <si>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</si>
  <si>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8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</si>
  <si>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</si>
  <si>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</si>
  <si>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</si>
  <si>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</si>
  <si>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</si>
  <si>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</si>
  <si>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</si>
  <si>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</si>
  <si>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</si>
  <si>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</si>
  <si>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</si>
  <si>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</si>
  <si>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</si>
  <si>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</si>
  <si>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</si>
  <si>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</si>
  <si>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</si>
  <si>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</si>
  <si>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</si>
  <si>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</si>
  <si>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</si>
  <si>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</si>
  <si>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</si>
  <si>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</si>
  <si>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</si>
  <si>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</si>
  <si>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</si>
  <si>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</si>
  <si>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</si>
  <si>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</si>
  <si>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</si>
  <si>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</si>
  <si>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>CENTRO INCONTRO CONCORDIA</t>
  </si>
  <si>
    <t>VIA M. DEL KIWU</t>
  </si>
  <si>
    <t>Elezioni</t>
  </si>
  <si>
    <t>Femmine</t>
  </si>
  <si>
    <t>Iscritti Maschi</t>
  </si>
  <si>
    <t>Iscritti Femmine</t>
  </si>
  <si>
    <t>Iscritti   Totali</t>
  </si>
  <si>
    <t>Percent. Totali</t>
  </si>
  <si>
    <t>Votanti  Totali</t>
  </si>
  <si>
    <t>Regionali</t>
  </si>
  <si>
    <t>28 e 29 Marzo 2010</t>
  </si>
  <si>
    <t>Affluenze Lunedì</t>
  </si>
  <si>
    <t>Votanti Maschi</t>
  </si>
  <si>
    <t>Votanti Femmine</t>
  </si>
  <si>
    <t>Percent. Maschi</t>
  </si>
  <si>
    <t>Percent. Femmine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</si>
</sst>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name val="Times New Roman"/>
      <family val="0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 horizontal="center"/>
      <protection/>
    </xf>
    <xf numFmtId="10" fontId="3" fillId="0" borderId="10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1" fontId="0" fillId="35" borderId="0" xfId="0" applyNumberForma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0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 shrinkToFit="1"/>
      <protection/>
    </xf>
    <xf numFmtId="0" fontId="0" fillId="36" borderId="0" xfId="0" applyFill="1" applyAlignment="1" applyProtection="1">
      <alignment/>
      <protection/>
    </xf>
    <xf numFmtId="20" fontId="0" fillId="36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6" borderId="0" xfId="0" applyFont="1" applyFill="1" applyAlignment="1" applyProtection="1">
      <alignment horizontal="center" shrinkToFit="1"/>
      <protection/>
    </xf>
    <xf numFmtId="0" fontId="0" fillId="36" borderId="0" xfId="0" applyFill="1" applyAlignment="1" applyProtection="1">
      <alignment/>
      <protection/>
    </xf>
    <xf numFmtId="49" fontId="0" fillId="36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4" borderId="12" xfId="0" applyNumberFormat="1" applyFont="1" applyFill="1" applyBorder="1" applyAlignment="1" applyProtection="1">
      <alignment horizontal="center"/>
      <protection/>
    </xf>
    <xf numFmtId="1" fontId="1" fillId="34" borderId="13" xfId="0" applyNumberFormat="1" applyFont="1" applyFill="1" applyBorder="1" applyAlignment="1" applyProtection="1">
      <alignment horizontal="center"/>
      <protection/>
    </xf>
    <xf numFmtId="1" fontId="0" fillId="37" borderId="13" xfId="0" applyNumberFormat="1" applyFont="1" applyFill="1" applyBorder="1" applyAlignment="1" applyProtection="1">
      <alignment horizontal="center"/>
      <protection/>
    </xf>
    <xf numFmtId="1" fontId="0" fillId="37" borderId="14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4" borderId="15" xfId="0" applyNumberFormat="1" applyFont="1" applyFill="1" applyBorder="1" applyAlignment="1" applyProtection="1">
      <alignment horizontal="center"/>
      <protection/>
    </xf>
    <xf numFmtId="1" fontId="1" fillId="34" borderId="16" xfId="0" applyNumberFormat="1" applyFont="1" applyFill="1" applyBorder="1" applyAlignment="1" applyProtection="1">
      <alignment horizontal="center"/>
      <protection/>
    </xf>
    <xf numFmtId="1" fontId="0" fillId="37" borderId="16" xfId="0" applyNumberFormat="1" applyFont="1" applyFill="1" applyBorder="1" applyAlignment="1" applyProtection="1">
      <alignment horizontal="center"/>
      <protection/>
    </xf>
    <xf numFmtId="1" fontId="0" fillId="37" borderId="17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" fontId="2" fillId="38" borderId="0" xfId="0" applyNumberFormat="1" applyFont="1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 horizontal="left"/>
      <protection/>
    </xf>
    <xf numFmtId="10" fontId="7" fillId="0" borderId="10" xfId="0" applyNumberFormat="1" applyFont="1" applyBorder="1" applyAlignment="1" applyProtection="1">
      <alignment horizontal="center"/>
      <protection/>
    </xf>
    <xf numFmtId="0" fontId="0" fillId="39" borderId="18" xfId="0" applyFill="1" applyBorder="1" applyAlignment="1" applyProtection="1">
      <alignment/>
      <protection/>
    </xf>
    <xf numFmtId="0" fontId="0" fillId="39" borderId="19" xfId="0" applyFill="1" applyBorder="1" applyAlignment="1" applyProtection="1">
      <alignment/>
      <protection/>
    </xf>
    <xf numFmtId="0" fontId="0" fillId="39" borderId="14" xfId="0" applyFill="1" applyBorder="1" applyAlignment="1" applyProtection="1">
      <alignment/>
      <protection/>
    </xf>
    <xf numFmtId="0" fontId="0" fillId="39" borderId="20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39" borderId="21" xfId="0" applyFill="1" applyBorder="1" applyAlignment="1" applyProtection="1">
      <alignment/>
      <protection/>
    </xf>
    <xf numFmtId="1" fontId="5" fillId="39" borderId="20" xfId="0" applyNumberFormat="1" applyFont="1" applyFill="1" applyBorder="1" applyAlignment="1" applyProtection="1">
      <alignment horizontal="center" wrapText="1"/>
      <protection/>
    </xf>
    <xf numFmtId="0" fontId="5" fillId="0" borderId="21" xfId="0" applyFont="1" applyBorder="1" applyAlignment="1" applyProtection="1">
      <alignment wrapText="1"/>
      <protection/>
    </xf>
    <xf numFmtId="0" fontId="0" fillId="39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6" fillId="39" borderId="0" xfId="0" applyFont="1" applyFill="1" applyAlignment="1" applyProtection="1">
      <alignment/>
      <protection/>
    </xf>
    <xf numFmtId="1" fontId="1" fillId="34" borderId="22" xfId="0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 applyProtection="1">
      <alignment horizontal="center"/>
      <protection/>
    </xf>
    <xf numFmtId="1" fontId="1" fillId="34" borderId="23" xfId="0" applyNumberFormat="1" applyFont="1" applyFill="1" applyBorder="1" applyAlignment="1" applyProtection="1">
      <alignment horizontal="center"/>
      <protection/>
    </xf>
    <xf numFmtId="1" fontId="1" fillId="37" borderId="23" xfId="0" applyNumberFormat="1" applyFont="1" applyFill="1" applyBorder="1" applyAlignment="1" applyProtection="1">
      <alignment horizontal="center"/>
      <protection/>
    </xf>
    <xf numFmtId="10" fontId="1" fillId="39" borderId="24" xfId="0" applyNumberFormat="1" applyFont="1" applyFill="1" applyBorder="1" applyAlignment="1" applyProtection="1">
      <alignment horizontal="center"/>
      <protection/>
    </xf>
    <xf numFmtId="0" fontId="0" fillId="39" borderId="25" xfId="0" applyFill="1" applyBorder="1" applyAlignment="1" applyProtection="1">
      <alignment/>
      <protection/>
    </xf>
    <xf numFmtId="0" fontId="0" fillId="39" borderId="26" xfId="0" applyFill="1" applyBorder="1" applyAlignment="1" applyProtection="1">
      <alignment/>
      <protection/>
    </xf>
    <xf numFmtId="0" fontId="0" fillId="39" borderId="17" xfId="0" applyFill="1" applyBorder="1" applyAlignment="1" applyProtection="1">
      <alignment/>
      <protection/>
    </xf>
    <xf numFmtId="0" fontId="0" fillId="34" borderId="10" xfId="0" applyFill="1" applyBorder="1" applyAlignment="1">
      <alignment horizontal="center"/>
    </xf>
    <xf numFmtId="1" fontId="0" fillId="39" borderId="12" xfId="0" applyNumberFormat="1" applyFont="1" applyFill="1" applyBorder="1" applyAlignment="1" applyProtection="1">
      <alignment horizontal="center"/>
      <protection/>
    </xf>
    <xf numFmtId="1" fontId="0" fillId="39" borderId="13" xfId="0" applyNumberFormat="1" applyFont="1" applyFill="1" applyBorder="1" applyAlignment="1" applyProtection="1">
      <alignment horizontal="center"/>
      <protection/>
    </xf>
    <xf numFmtId="1" fontId="0" fillId="39" borderId="15" xfId="0" applyNumberFormat="1" applyFont="1" applyFill="1" applyBorder="1" applyAlignment="1" applyProtection="1">
      <alignment horizontal="center"/>
      <protection/>
    </xf>
    <xf numFmtId="1" fontId="0" fillId="39" borderId="16" xfId="0" applyNumberFormat="1" applyFont="1" applyFill="1" applyBorder="1" applyAlignment="1" applyProtection="1">
      <alignment horizontal="center"/>
      <protection/>
    </xf>
    <xf numFmtId="10" fontId="1" fillId="0" borderId="27" xfId="0" applyNumberFormat="1" applyFont="1" applyFill="1" applyBorder="1" applyAlignment="1" applyProtection="1">
      <alignment horizontal="center"/>
      <protection/>
    </xf>
    <xf numFmtId="10" fontId="1" fillId="0" borderId="28" xfId="0" applyNumberFormat="1" applyFont="1" applyFill="1" applyBorder="1" applyAlignment="1" applyProtection="1">
      <alignment horizontal="center"/>
      <protection/>
    </xf>
    <xf numFmtId="1" fontId="1" fillId="37" borderId="23" xfId="0" applyNumberFormat="1" applyFont="1" applyFill="1" applyBorder="1" applyAlignment="1" applyProtection="1">
      <alignment horizontal="center" wrapText="1"/>
      <protection/>
    </xf>
    <xf numFmtId="10" fontId="3" fillId="39" borderId="10" xfId="0" applyNumberFormat="1" applyFont="1" applyFill="1" applyBorder="1" applyAlignment="1" applyProtection="1">
      <alignment horizontal="center"/>
      <protection/>
    </xf>
    <xf numFmtId="10" fontId="7" fillId="39" borderId="10" xfId="0" applyNumberFormat="1" applyFont="1" applyFill="1" applyBorder="1" applyAlignment="1" applyProtection="1">
      <alignment horizontal="center"/>
      <protection/>
    </xf>
    <xf numFmtId="1" fontId="0" fillId="37" borderId="29" xfId="0" applyNumberFormat="1" applyFont="1" applyFill="1" applyBorder="1" applyAlignment="1" applyProtection="1">
      <alignment horizontal="center"/>
      <protection/>
    </xf>
    <xf numFmtId="1" fontId="0" fillId="37" borderId="30" xfId="0" applyNumberFormat="1" applyFont="1" applyFill="1" applyBorder="1" applyAlignment="1" applyProtection="1">
      <alignment horizontal="center"/>
      <protection/>
    </xf>
    <xf numFmtId="1" fontId="0" fillId="37" borderId="31" xfId="0" applyNumberFormat="1" applyFont="1" applyFill="1" applyBorder="1" applyAlignment="1" applyProtection="1">
      <alignment horizontal="center"/>
      <protection/>
    </xf>
    <xf numFmtId="1" fontId="0" fillId="0" borderId="23" xfId="0" applyNumberFormat="1" applyFont="1" applyBorder="1" applyAlignment="1" applyProtection="1">
      <alignment horizontal="center" wrapText="1"/>
      <protection/>
    </xf>
    <xf numFmtId="0" fontId="0" fillId="0" borderId="23" xfId="0" applyBorder="1" applyAlignment="1">
      <alignment horizontal="center" wrapText="1"/>
    </xf>
    <xf numFmtId="1" fontId="0" fillId="37" borderId="23" xfId="0" applyNumberFormat="1" applyFont="1" applyFill="1" applyBorder="1" applyAlignment="1" applyProtection="1">
      <alignment horizontal="center" wrapText="1"/>
      <protection/>
    </xf>
    <xf numFmtId="1" fontId="0" fillId="34" borderId="32" xfId="0" applyNumberFormat="1" applyFill="1" applyBorder="1" applyAlignment="1" applyProtection="1">
      <alignment horizontal="center" wrapText="1"/>
      <protection/>
    </xf>
    <xf numFmtId="0" fontId="0" fillId="0" borderId="22" xfId="0" applyBorder="1" applyAlignment="1">
      <alignment horizontal="center" wrapText="1"/>
    </xf>
    <xf numFmtId="1" fontId="0" fillId="34" borderId="33" xfId="0" applyNumberForma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1" fontId="0" fillId="34" borderId="34" xfId="0" applyNumberFormat="1" applyFill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1" fontId="0" fillId="39" borderId="20" xfId="0" applyNumberFormat="1" applyFill="1" applyBorder="1" applyAlignment="1" applyProtection="1">
      <alignment horizontal="center"/>
      <protection/>
    </xf>
    <xf numFmtId="1" fontId="0" fillId="39" borderId="0" xfId="0" applyNumberFormat="1" applyFill="1" applyBorder="1" applyAlignment="1" applyProtection="1">
      <alignment horizontal="center"/>
      <protection/>
    </xf>
    <xf numFmtId="1" fontId="0" fillId="39" borderId="21" xfId="0" applyNumberFormat="1" applyFill="1" applyBorder="1" applyAlignment="1" applyProtection="1">
      <alignment horizontal="center"/>
      <protection/>
    </xf>
    <xf numFmtId="0" fontId="4" fillId="39" borderId="20" xfId="0" applyFont="1" applyFill="1" applyBorder="1" applyAlignment="1" applyProtection="1">
      <alignment horizontal="center"/>
      <protection/>
    </xf>
    <xf numFmtId="0" fontId="4" fillId="39" borderId="0" xfId="0" applyFont="1" applyFill="1" applyBorder="1" applyAlignment="1" applyProtection="1">
      <alignment horizontal="center"/>
      <protection/>
    </xf>
    <xf numFmtId="0" fontId="4" fillId="39" borderId="21" xfId="0" applyFont="1" applyFill="1" applyBorder="1" applyAlignment="1" applyProtection="1">
      <alignment horizontal="center"/>
      <protection/>
    </xf>
    <xf numFmtId="1" fontId="5" fillId="39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Elaborazione Dati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1"/>
  <sheetViews>
    <sheetView tabSelected="1" zoomScalePageLayoutView="0" workbookViewId="0" topLeftCell="E1">
      <selection activeCell="Q35" sqref="Q35"/>
    </sheetView>
  </sheetViews>
  <sheetFormatPr defaultColWidth="8.8515625" defaultRowHeight="12.75"/>
  <cols>
    <col min="1" max="1" width="4.57421875" style="6" customWidth="1"/>
    <col min="2" max="2" width="36.28125" style="6" customWidth="1"/>
    <col min="3" max="3" width="24.57421875" style="6" customWidth="1"/>
    <col min="4" max="4" width="4.7109375" style="6" customWidth="1"/>
    <col min="5" max="5" width="10.421875" style="19" customWidth="1"/>
    <col min="6" max="6" width="10.28125" style="19" customWidth="1"/>
    <col min="7" max="7" width="8.8515625" style="19" customWidth="1"/>
    <col min="8" max="8" width="6.421875" style="6" customWidth="1"/>
    <col min="9" max="14" width="11.8515625" style="6" customWidth="1"/>
    <col min="15" max="15" width="6.421875" style="6" customWidth="1"/>
    <col min="16" max="16384" width="8.8515625" style="6" customWidth="1"/>
  </cols>
  <sheetData>
    <row r="1" ht="12.75"/>
    <row r="2" spans="5:11" ht="12.75">
      <c r="E2" s="10" t="s">
        <v>106</v>
      </c>
      <c r="F2" s="11"/>
      <c r="G2" s="11" t="s">
        <v>115</v>
      </c>
      <c r="H2" s="12" t="s">
        <v>96</v>
      </c>
      <c r="I2" s="13"/>
      <c r="J2" s="13">
        <v>0.6458333333333334</v>
      </c>
      <c r="K2" s="13"/>
    </row>
    <row r="3" spans="2:11" ht="12.75">
      <c r="B3" s="14"/>
      <c r="C3" s="15"/>
      <c r="D3" s="15"/>
      <c r="E3" s="16" t="s">
        <v>113</v>
      </c>
      <c r="F3" s="11"/>
      <c r="G3" s="17" t="s">
        <v>97</v>
      </c>
      <c r="H3" s="12"/>
      <c r="I3" s="12"/>
      <c r="J3" s="12" t="s">
        <v>98</v>
      </c>
      <c r="K3" s="12"/>
    </row>
    <row r="4" spans="2:11" ht="26.25" customHeight="1">
      <c r="B4" s="14"/>
      <c r="C4" s="15"/>
      <c r="D4" s="15"/>
      <c r="E4" s="18" t="s">
        <v>114</v>
      </c>
      <c r="F4" s="11"/>
      <c r="G4" s="17" t="s">
        <v>103</v>
      </c>
      <c r="H4" s="12"/>
      <c r="I4" s="12">
        <v>49</v>
      </c>
      <c r="J4" s="33"/>
      <c r="K4" s="34"/>
    </row>
    <row r="5" ht="13.5" thickBot="1"/>
    <row r="6" spans="3:15" ht="13.5" thickBot="1">
      <c r="C6" s="20">
        <f ca="1">NOW()</f>
        <v>40266.80937974537</v>
      </c>
      <c r="I6" s="65" t="str">
        <f>$E$2&amp;" "&amp;$E$3&amp;" del "&amp;$E$4&amp;" "&amp;$G$2&amp;" "&amp;$H$2&amp;" "&amp;TEXT(J2,"h.mm")</f>
        <v>Elezioni Regionali del 28 e 29 Marzo 2010 Affluenze Lunedì ore 15.30</v>
      </c>
      <c r="J6" s="66"/>
      <c r="K6" s="66"/>
      <c r="L6" s="66"/>
      <c r="M6" s="66"/>
      <c r="N6" s="67"/>
      <c r="O6" s="5"/>
    </row>
    <row r="7" spans="5:15" ht="12.75">
      <c r="E7" s="21" t="s">
        <v>0</v>
      </c>
      <c r="F7" s="22" t="s">
        <v>0</v>
      </c>
      <c r="G7" s="22" t="s">
        <v>0</v>
      </c>
      <c r="I7" s="56" t="s">
        <v>92</v>
      </c>
      <c r="J7" s="57" t="s">
        <v>93</v>
      </c>
      <c r="K7" s="57" t="s">
        <v>92</v>
      </c>
      <c r="L7" s="57" t="s">
        <v>93</v>
      </c>
      <c r="M7" s="23" t="s">
        <v>92</v>
      </c>
      <c r="N7" s="24" t="s">
        <v>93</v>
      </c>
      <c r="O7" s="5"/>
    </row>
    <row r="8" spans="1:15" ht="13.5" thickBot="1">
      <c r="A8" s="25" t="s">
        <v>1</v>
      </c>
      <c r="B8" s="25" t="s">
        <v>2</v>
      </c>
      <c r="C8" s="25" t="s">
        <v>3</v>
      </c>
      <c r="D8" s="25" t="s">
        <v>4</v>
      </c>
      <c r="E8" s="26" t="s">
        <v>5</v>
      </c>
      <c r="F8" s="27" t="s">
        <v>107</v>
      </c>
      <c r="G8" s="27" t="s">
        <v>6</v>
      </c>
      <c r="H8" s="25" t="s">
        <v>1</v>
      </c>
      <c r="I8" s="58" t="s">
        <v>5</v>
      </c>
      <c r="J8" s="59" t="s">
        <v>5</v>
      </c>
      <c r="K8" s="59" t="s">
        <v>107</v>
      </c>
      <c r="L8" s="59" t="s">
        <v>107</v>
      </c>
      <c r="M8" s="28" t="s">
        <v>6</v>
      </c>
      <c r="N8" s="29" t="s">
        <v>6</v>
      </c>
      <c r="O8" s="25" t="s">
        <v>1</v>
      </c>
    </row>
    <row r="9" spans="1:15" ht="12.75">
      <c r="A9" s="5" t="s">
        <v>7</v>
      </c>
      <c r="B9" s="5" t="s">
        <v>8</v>
      </c>
      <c r="C9" s="30" t="s">
        <v>9</v>
      </c>
      <c r="D9" s="5">
        <v>3</v>
      </c>
      <c r="E9" s="55">
        <v>451</v>
      </c>
      <c r="F9" s="55">
        <v>528</v>
      </c>
      <c r="G9" s="2">
        <f aca="true" t="shared" si="0" ref="G9:G40">SUM(E9:F9)</f>
        <v>979</v>
      </c>
      <c r="H9" s="5" t="s">
        <v>7</v>
      </c>
      <c r="I9" s="1">
        <v>240</v>
      </c>
      <c r="J9" s="63">
        <f>(I9/E9)</f>
        <v>0.532150776053215</v>
      </c>
      <c r="K9" s="1">
        <v>300</v>
      </c>
      <c r="L9" s="63">
        <f>(K9/F9)</f>
        <v>0.5681818181818182</v>
      </c>
      <c r="M9" s="31">
        <f>SUM(I9+K9)</f>
        <v>540</v>
      </c>
      <c r="N9" s="4">
        <f aca="true" t="shared" si="1" ref="N9:N40">(M9/G9)</f>
        <v>0.5515832482124617</v>
      </c>
      <c r="O9" s="5" t="s">
        <v>7</v>
      </c>
    </row>
    <row r="10" spans="1:15" ht="12.75">
      <c r="A10" s="5" t="s">
        <v>11</v>
      </c>
      <c r="B10" s="5" t="s">
        <v>8</v>
      </c>
      <c r="C10" s="30" t="s">
        <v>9</v>
      </c>
      <c r="D10" s="5">
        <v>3</v>
      </c>
      <c r="E10" s="55">
        <v>297</v>
      </c>
      <c r="F10" s="55">
        <v>467</v>
      </c>
      <c r="G10" s="2">
        <f t="shared" si="0"/>
        <v>764</v>
      </c>
      <c r="H10" s="5" t="s">
        <v>11</v>
      </c>
      <c r="I10" s="1">
        <v>176</v>
      </c>
      <c r="J10" s="63">
        <f>(I10/E10)</f>
        <v>0.5925925925925926</v>
      </c>
      <c r="K10" s="1">
        <v>236</v>
      </c>
      <c r="L10" s="63">
        <f aca="true" t="shared" si="2" ref="L10:L58">(K10/F10)</f>
        <v>0.5053533190578159</v>
      </c>
      <c r="M10" s="31">
        <f aca="true" t="shared" si="3" ref="M10:M58">SUM(I10+K10)</f>
        <v>412</v>
      </c>
      <c r="N10" s="4">
        <f t="shared" si="1"/>
        <v>0.5392670157068062</v>
      </c>
      <c r="O10" s="5" t="s">
        <v>11</v>
      </c>
    </row>
    <row r="11" spans="1:15" ht="12.75">
      <c r="A11" s="5" t="s">
        <v>12</v>
      </c>
      <c r="B11" s="5" t="s">
        <v>13</v>
      </c>
      <c r="C11" s="5" t="s">
        <v>14</v>
      </c>
      <c r="D11" s="5" t="s">
        <v>15</v>
      </c>
      <c r="E11" s="55">
        <v>360</v>
      </c>
      <c r="F11" s="55">
        <v>377</v>
      </c>
      <c r="G11" s="2">
        <f t="shared" si="0"/>
        <v>737</v>
      </c>
      <c r="H11" s="5" t="s">
        <v>12</v>
      </c>
      <c r="I11" s="1">
        <v>170</v>
      </c>
      <c r="J11" s="63">
        <f aca="true" t="shared" si="4" ref="J11:J58">(I11/E11)</f>
        <v>0.4722222222222222</v>
      </c>
      <c r="K11" s="1">
        <v>162</v>
      </c>
      <c r="L11" s="63">
        <f t="shared" si="2"/>
        <v>0.4297082228116711</v>
      </c>
      <c r="M11" s="31">
        <f t="shared" si="3"/>
        <v>332</v>
      </c>
      <c r="N11" s="4">
        <f t="shared" si="1"/>
        <v>0.45047489823609227</v>
      </c>
      <c r="O11" s="5" t="s">
        <v>12</v>
      </c>
    </row>
    <row r="12" spans="1:15" ht="12.75">
      <c r="A12" s="5" t="s">
        <v>16</v>
      </c>
      <c r="B12" s="5" t="s">
        <v>17</v>
      </c>
      <c r="C12" s="5" t="s">
        <v>18</v>
      </c>
      <c r="D12" s="5">
        <v>48</v>
      </c>
      <c r="E12" s="55">
        <v>351</v>
      </c>
      <c r="F12" s="55">
        <v>410</v>
      </c>
      <c r="G12" s="2">
        <f t="shared" si="0"/>
        <v>761</v>
      </c>
      <c r="H12" s="5" t="s">
        <v>16</v>
      </c>
      <c r="I12" s="1">
        <v>218</v>
      </c>
      <c r="J12" s="63">
        <f t="shared" si="4"/>
        <v>0.6210826210826211</v>
      </c>
      <c r="K12" s="1">
        <v>255</v>
      </c>
      <c r="L12" s="63">
        <f t="shared" si="2"/>
        <v>0.6219512195121951</v>
      </c>
      <c r="M12" s="31">
        <f t="shared" si="3"/>
        <v>473</v>
      </c>
      <c r="N12" s="4">
        <f t="shared" si="1"/>
        <v>0.621550591327201</v>
      </c>
      <c r="O12" s="5" t="s">
        <v>16</v>
      </c>
    </row>
    <row r="13" spans="1:15" ht="12.75">
      <c r="A13" s="5" t="s">
        <v>19</v>
      </c>
      <c r="B13" s="5" t="s">
        <v>17</v>
      </c>
      <c r="C13" s="5" t="s">
        <v>18</v>
      </c>
      <c r="D13" s="5">
        <v>48</v>
      </c>
      <c r="E13" s="55">
        <v>339</v>
      </c>
      <c r="F13" s="55">
        <v>372</v>
      </c>
      <c r="G13" s="2">
        <f t="shared" si="0"/>
        <v>711</v>
      </c>
      <c r="H13" s="5" t="s">
        <v>19</v>
      </c>
      <c r="I13" s="1">
        <v>204</v>
      </c>
      <c r="J13" s="63">
        <f t="shared" si="4"/>
        <v>0.6017699115044248</v>
      </c>
      <c r="K13" s="1">
        <v>217</v>
      </c>
      <c r="L13" s="63">
        <f t="shared" si="2"/>
        <v>0.5833333333333334</v>
      </c>
      <c r="M13" s="31">
        <f t="shared" si="3"/>
        <v>421</v>
      </c>
      <c r="N13" s="4">
        <f t="shared" si="1"/>
        <v>0.5921237693389592</v>
      </c>
      <c r="O13" s="5" t="s">
        <v>19</v>
      </c>
    </row>
    <row r="14" spans="1:15" ht="12.75">
      <c r="A14" s="5" t="s">
        <v>20</v>
      </c>
      <c r="B14" s="5" t="s">
        <v>17</v>
      </c>
      <c r="C14" s="5" t="s">
        <v>18</v>
      </c>
      <c r="D14" s="5">
        <v>48</v>
      </c>
      <c r="E14" s="55">
        <v>396</v>
      </c>
      <c r="F14" s="55">
        <v>421</v>
      </c>
      <c r="G14" s="2">
        <f t="shared" si="0"/>
        <v>817</v>
      </c>
      <c r="H14" s="5" t="s">
        <v>20</v>
      </c>
      <c r="I14" s="1">
        <v>255</v>
      </c>
      <c r="J14" s="63">
        <f t="shared" si="4"/>
        <v>0.6439393939393939</v>
      </c>
      <c r="K14" s="1">
        <v>262</v>
      </c>
      <c r="L14" s="63">
        <f t="shared" si="2"/>
        <v>0.6223277909738717</v>
      </c>
      <c r="M14" s="31">
        <f t="shared" si="3"/>
        <v>517</v>
      </c>
      <c r="N14" s="4">
        <f t="shared" si="1"/>
        <v>0.6328029375764994</v>
      </c>
      <c r="O14" s="5" t="s">
        <v>20</v>
      </c>
    </row>
    <row r="15" spans="1:15" ht="12.75">
      <c r="A15" s="5" t="s">
        <v>21</v>
      </c>
      <c r="B15" s="5" t="s">
        <v>17</v>
      </c>
      <c r="C15" s="5" t="s">
        <v>18</v>
      </c>
      <c r="D15" s="5">
        <v>48</v>
      </c>
      <c r="E15" s="55">
        <v>341</v>
      </c>
      <c r="F15" s="55">
        <v>407</v>
      </c>
      <c r="G15" s="2">
        <f t="shared" si="0"/>
        <v>748</v>
      </c>
      <c r="H15" s="5" t="s">
        <v>21</v>
      </c>
      <c r="I15" s="1">
        <v>216</v>
      </c>
      <c r="J15" s="63">
        <f t="shared" si="4"/>
        <v>0.6334310850439883</v>
      </c>
      <c r="K15" s="1">
        <v>254</v>
      </c>
      <c r="L15" s="63">
        <f t="shared" si="2"/>
        <v>0.6240786240786241</v>
      </c>
      <c r="M15" s="31">
        <f t="shared" si="3"/>
        <v>470</v>
      </c>
      <c r="N15" s="4">
        <f t="shared" si="1"/>
        <v>0.6283422459893048</v>
      </c>
      <c r="O15" s="5" t="s">
        <v>21</v>
      </c>
    </row>
    <row r="16" spans="1:15" ht="12.75">
      <c r="A16" s="5" t="s">
        <v>22</v>
      </c>
      <c r="B16" s="5" t="s">
        <v>23</v>
      </c>
      <c r="C16" s="5" t="s">
        <v>24</v>
      </c>
      <c r="D16" s="5">
        <v>4</v>
      </c>
      <c r="E16" s="55">
        <v>372</v>
      </c>
      <c r="F16" s="55">
        <v>386</v>
      </c>
      <c r="G16" s="2">
        <f t="shared" si="0"/>
        <v>758</v>
      </c>
      <c r="H16" s="5" t="s">
        <v>22</v>
      </c>
      <c r="I16" s="1">
        <v>229</v>
      </c>
      <c r="J16" s="63">
        <f t="shared" si="4"/>
        <v>0.6155913978494624</v>
      </c>
      <c r="K16" s="1">
        <v>231</v>
      </c>
      <c r="L16" s="63">
        <f t="shared" si="2"/>
        <v>0.5984455958549223</v>
      </c>
      <c r="M16" s="31">
        <f t="shared" si="3"/>
        <v>460</v>
      </c>
      <c r="N16" s="4">
        <f t="shared" si="1"/>
        <v>0.6068601583113457</v>
      </c>
      <c r="O16" s="5" t="s">
        <v>22</v>
      </c>
    </row>
    <row r="17" spans="1:15" ht="12.75">
      <c r="A17" s="5" t="s">
        <v>25</v>
      </c>
      <c r="B17" s="5" t="s">
        <v>26</v>
      </c>
      <c r="C17" s="5" t="s">
        <v>27</v>
      </c>
      <c r="D17" s="5" t="s">
        <v>28</v>
      </c>
      <c r="E17" s="55">
        <v>445</v>
      </c>
      <c r="F17" s="55">
        <v>485</v>
      </c>
      <c r="G17" s="2">
        <f t="shared" si="0"/>
        <v>930</v>
      </c>
      <c r="H17" s="5" t="s">
        <v>25</v>
      </c>
      <c r="I17" s="1">
        <v>275</v>
      </c>
      <c r="J17" s="63">
        <f t="shared" si="4"/>
        <v>0.6179775280898876</v>
      </c>
      <c r="K17" s="1">
        <v>290</v>
      </c>
      <c r="L17" s="63">
        <f t="shared" si="2"/>
        <v>0.5979381443298969</v>
      </c>
      <c r="M17" s="31">
        <f t="shared" si="3"/>
        <v>565</v>
      </c>
      <c r="N17" s="4">
        <f t="shared" si="1"/>
        <v>0.6075268817204301</v>
      </c>
      <c r="O17" s="5" t="s">
        <v>25</v>
      </c>
    </row>
    <row r="18" spans="1:15" ht="12.75">
      <c r="A18" s="5" t="s">
        <v>29</v>
      </c>
      <c r="B18" s="5" t="s">
        <v>30</v>
      </c>
      <c r="C18" s="5" t="s">
        <v>31</v>
      </c>
      <c r="D18" s="5">
        <v>17</v>
      </c>
      <c r="E18" s="55">
        <v>399</v>
      </c>
      <c r="F18" s="55">
        <v>465</v>
      </c>
      <c r="G18" s="2">
        <f t="shared" si="0"/>
        <v>864</v>
      </c>
      <c r="H18" s="5" t="s">
        <v>29</v>
      </c>
      <c r="I18" s="1">
        <v>270</v>
      </c>
      <c r="J18" s="63">
        <f t="shared" si="4"/>
        <v>0.6766917293233082</v>
      </c>
      <c r="K18" s="1">
        <v>295</v>
      </c>
      <c r="L18" s="63">
        <f t="shared" si="2"/>
        <v>0.6344086021505376</v>
      </c>
      <c r="M18" s="31">
        <f t="shared" si="3"/>
        <v>565</v>
      </c>
      <c r="N18" s="4">
        <f t="shared" si="1"/>
        <v>0.6539351851851852</v>
      </c>
      <c r="O18" s="5" t="s">
        <v>29</v>
      </c>
    </row>
    <row r="19" spans="1:15" ht="12.75">
      <c r="A19" s="5" t="s">
        <v>32</v>
      </c>
      <c r="B19" s="5" t="s">
        <v>30</v>
      </c>
      <c r="C19" s="5" t="s">
        <v>31</v>
      </c>
      <c r="D19" s="5">
        <v>17</v>
      </c>
      <c r="E19" s="55">
        <v>377</v>
      </c>
      <c r="F19" s="55">
        <v>472</v>
      </c>
      <c r="G19" s="2">
        <f t="shared" si="0"/>
        <v>849</v>
      </c>
      <c r="H19" s="5" t="s">
        <v>32</v>
      </c>
      <c r="I19" s="1">
        <v>248</v>
      </c>
      <c r="J19" s="63">
        <f t="shared" si="4"/>
        <v>0.6578249336870027</v>
      </c>
      <c r="K19" s="1">
        <v>271</v>
      </c>
      <c r="L19" s="63">
        <f t="shared" si="2"/>
        <v>0.5741525423728814</v>
      </c>
      <c r="M19" s="31">
        <f t="shared" si="3"/>
        <v>519</v>
      </c>
      <c r="N19" s="4">
        <f t="shared" si="1"/>
        <v>0.6113074204946997</v>
      </c>
      <c r="O19" s="5" t="s">
        <v>32</v>
      </c>
    </row>
    <row r="20" spans="1:15" ht="12.75">
      <c r="A20" s="5" t="s">
        <v>33</v>
      </c>
      <c r="B20" s="5" t="s">
        <v>30</v>
      </c>
      <c r="C20" s="5" t="s">
        <v>31</v>
      </c>
      <c r="D20" s="5">
        <v>17</v>
      </c>
      <c r="E20" s="55">
        <v>403</v>
      </c>
      <c r="F20" s="55">
        <v>472</v>
      </c>
      <c r="G20" s="2">
        <f t="shared" si="0"/>
        <v>875</v>
      </c>
      <c r="H20" s="5" t="s">
        <v>33</v>
      </c>
      <c r="I20" s="1">
        <v>244</v>
      </c>
      <c r="J20" s="63">
        <f t="shared" si="4"/>
        <v>0.6054590570719603</v>
      </c>
      <c r="K20" s="1">
        <v>258</v>
      </c>
      <c r="L20" s="63">
        <f t="shared" si="2"/>
        <v>0.5466101694915254</v>
      </c>
      <c r="M20" s="31">
        <f t="shared" si="3"/>
        <v>502</v>
      </c>
      <c r="N20" s="4">
        <f t="shared" si="1"/>
        <v>0.5737142857142857</v>
      </c>
      <c r="O20" s="5" t="s">
        <v>33</v>
      </c>
    </row>
    <row r="21" spans="1:15" ht="12.75">
      <c r="A21" s="5" t="s">
        <v>34</v>
      </c>
      <c r="B21" s="5" t="s">
        <v>35</v>
      </c>
      <c r="C21" s="5" t="s">
        <v>36</v>
      </c>
      <c r="D21" s="5">
        <v>6</v>
      </c>
      <c r="E21" s="55">
        <v>322</v>
      </c>
      <c r="F21" s="55">
        <v>452</v>
      </c>
      <c r="G21" s="2">
        <f t="shared" si="0"/>
        <v>774</v>
      </c>
      <c r="H21" s="5" t="s">
        <v>34</v>
      </c>
      <c r="I21" s="1">
        <v>196</v>
      </c>
      <c r="J21" s="63">
        <f t="shared" si="4"/>
        <v>0.6086956521739131</v>
      </c>
      <c r="K21" s="1">
        <v>276</v>
      </c>
      <c r="L21" s="63">
        <f t="shared" si="2"/>
        <v>0.6106194690265486</v>
      </c>
      <c r="M21" s="31">
        <f t="shared" si="3"/>
        <v>472</v>
      </c>
      <c r="N21" s="4">
        <f t="shared" si="1"/>
        <v>0.6098191214470284</v>
      </c>
      <c r="O21" s="5" t="s">
        <v>34</v>
      </c>
    </row>
    <row r="22" spans="1:15" ht="12.75">
      <c r="A22" s="5" t="s">
        <v>37</v>
      </c>
      <c r="B22" s="5" t="s">
        <v>35</v>
      </c>
      <c r="C22" s="5" t="s">
        <v>36</v>
      </c>
      <c r="D22" s="5" t="s">
        <v>38</v>
      </c>
      <c r="E22" s="55">
        <v>367</v>
      </c>
      <c r="F22" s="55">
        <v>468</v>
      </c>
      <c r="G22" s="2">
        <f t="shared" si="0"/>
        <v>835</v>
      </c>
      <c r="H22" s="5" t="s">
        <v>37</v>
      </c>
      <c r="I22" s="1">
        <v>257</v>
      </c>
      <c r="J22" s="63">
        <f t="shared" si="4"/>
        <v>0.7002724795640327</v>
      </c>
      <c r="K22" s="1">
        <v>309</v>
      </c>
      <c r="L22" s="63">
        <f t="shared" si="2"/>
        <v>0.6602564102564102</v>
      </c>
      <c r="M22" s="31">
        <f t="shared" si="3"/>
        <v>566</v>
      </c>
      <c r="N22" s="4">
        <f t="shared" si="1"/>
        <v>0.6778443113772455</v>
      </c>
      <c r="O22" s="5" t="s">
        <v>37</v>
      </c>
    </row>
    <row r="23" spans="1:15" ht="12.75">
      <c r="A23" s="5" t="s">
        <v>15</v>
      </c>
      <c r="B23" s="5" t="s">
        <v>35</v>
      </c>
      <c r="C23" s="5" t="s">
        <v>36</v>
      </c>
      <c r="D23" s="5" t="s">
        <v>38</v>
      </c>
      <c r="E23" s="55">
        <v>352</v>
      </c>
      <c r="F23" s="55">
        <v>405</v>
      </c>
      <c r="G23" s="2">
        <f t="shared" si="0"/>
        <v>757</v>
      </c>
      <c r="H23" s="5" t="s">
        <v>15</v>
      </c>
      <c r="I23" s="1">
        <v>217</v>
      </c>
      <c r="J23" s="63">
        <f t="shared" si="4"/>
        <v>0.6164772727272727</v>
      </c>
      <c r="K23" s="1">
        <v>241</v>
      </c>
      <c r="L23" s="63">
        <f t="shared" si="2"/>
        <v>0.5950617283950618</v>
      </c>
      <c r="M23" s="31">
        <f t="shared" si="3"/>
        <v>458</v>
      </c>
      <c r="N23" s="4">
        <f t="shared" si="1"/>
        <v>0.6050198150594451</v>
      </c>
      <c r="O23" s="5" t="s">
        <v>15</v>
      </c>
    </row>
    <row r="24" spans="1:15" ht="12.75">
      <c r="A24" s="5" t="s">
        <v>39</v>
      </c>
      <c r="B24" s="5" t="s">
        <v>35</v>
      </c>
      <c r="C24" s="5" t="s">
        <v>36</v>
      </c>
      <c r="D24" s="5">
        <v>5</v>
      </c>
      <c r="E24" s="55">
        <v>334</v>
      </c>
      <c r="F24" s="55">
        <v>420</v>
      </c>
      <c r="G24" s="2">
        <f t="shared" si="0"/>
        <v>754</v>
      </c>
      <c r="H24" s="5" t="s">
        <v>39</v>
      </c>
      <c r="I24" s="1">
        <v>226</v>
      </c>
      <c r="J24" s="63">
        <f t="shared" si="4"/>
        <v>0.6766467065868264</v>
      </c>
      <c r="K24" s="1">
        <v>257</v>
      </c>
      <c r="L24" s="63">
        <f t="shared" si="2"/>
        <v>0.611904761904762</v>
      </c>
      <c r="M24" s="31">
        <f t="shared" si="3"/>
        <v>483</v>
      </c>
      <c r="N24" s="4">
        <f t="shared" si="1"/>
        <v>0.6405835543766578</v>
      </c>
      <c r="O24" s="5" t="s">
        <v>39</v>
      </c>
    </row>
    <row r="25" spans="1:15" ht="12.75">
      <c r="A25" s="5" t="s">
        <v>40</v>
      </c>
      <c r="B25" s="5" t="s">
        <v>35</v>
      </c>
      <c r="C25" s="5" t="s">
        <v>36</v>
      </c>
      <c r="D25" s="5">
        <v>5</v>
      </c>
      <c r="E25" s="55">
        <v>325</v>
      </c>
      <c r="F25" s="55">
        <v>378</v>
      </c>
      <c r="G25" s="2">
        <f t="shared" si="0"/>
        <v>703</v>
      </c>
      <c r="H25" s="5" t="s">
        <v>40</v>
      </c>
      <c r="I25" s="1">
        <v>228</v>
      </c>
      <c r="J25" s="63">
        <f t="shared" si="4"/>
        <v>0.7015384615384616</v>
      </c>
      <c r="K25" s="1">
        <v>259</v>
      </c>
      <c r="L25" s="63">
        <f t="shared" si="2"/>
        <v>0.6851851851851852</v>
      </c>
      <c r="M25" s="31">
        <f t="shared" si="3"/>
        <v>487</v>
      </c>
      <c r="N25" s="4">
        <f t="shared" si="1"/>
        <v>0.6927453769559033</v>
      </c>
      <c r="O25" s="5" t="s">
        <v>40</v>
      </c>
    </row>
    <row r="26" spans="1:15" ht="12.75">
      <c r="A26" s="5" t="s">
        <v>41</v>
      </c>
      <c r="B26" s="5" t="s">
        <v>100</v>
      </c>
      <c r="C26" s="5" t="s">
        <v>42</v>
      </c>
      <c r="D26" s="5">
        <v>33</v>
      </c>
      <c r="E26" s="55">
        <v>340</v>
      </c>
      <c r="F26" s="55">
        <v>392</v>
      </c>
      <c r="G26" s="2">
        <f t="shared" si="0"/>
        <v>732</v>
      </c>
      <c r="H26" s="5" t="s">
        <v>41</v>
      </c>
      <c r="I26" s="1">
        <v>219</v>
      </c>
      <c r="J26" s="63">
        <f t="shared" si="4"/>
        <v>0.6441176470588236</v>
      </c>
      <c r="K26" s="1">
        <v>245</v>
      </c>
      <c r="L26" s="63">
        <f t="shared" si="2"/>
        <v>0.625</v>
      </c>
      <c r="M26" s="31">
        <f t="shared" si="3"/>
        <v>464</v>
      </c>
      <c r="N26" s="4">
        <f t="shared" si="1"/>
        <v>0.6338797814207651</v>
      </c>
      <c r="O26" s="5" t="s">
        <v>41</v>
      </c>
    </row>
    <row r="27" spans="1:15" ht="12.75">
      <c r="A27" s="5" t="s">
        <v>43</v>
      </c>
      <c r="B27" s="5" t="s">
        <v>100</v>
      </c>
      <c r="C27" s="5" t="s">
        <v>42</v>
      </c>
      <c r="D27" s="5">
        <v>33</v>
      </c>
      <c r="E27" s="55">
        <v>354</v>
      </c>
      <c r="F27" s="55">
        <v>394</v>
      </c>
      <c r="G27" s="2">
        <f t="shared" si="0"/>
        <v>748</v>
      </c>
      <c r="H27" s="5" t="s">
        <v>43</v>
      </c>
      <c r="I27" s="1">
        <v>227</v>
      </c>
      <c r="J27" s="63">
        <f t="shared" si="4"/>
        <v>0.6412429378531074</v>
      </c>
      <c r="K27" s="1">
        <v>256</v>
      </c>
      <c r="L27" s="63">
        <f t="shared" si="2"/>
        <v>0.649746192893401</v>
      </c>
      <c r="M27" s="31">
        <f t="shared" si="3"/>
        <v>483</v>
      </c>
      <c r="N27" s="4">
        <f t="shared" si="1"/>
        <v>0.6457219251336899</v>
      </c>
      <c r="O27" s="5" t="s">
        <v>43</v>
      </c>
    </row>
    <row r="28" spans="1:15" ht="12.75">
      <c r="A28" s="5" t="s">
        <v>44</v>
      </c>
      <c r="B28" s="5" t="s">
        <v>45</v>
      </c>
      <c r="C28" s="5" t="s">
        <v>46</v>
      </c>
      <c r="D28" s="5"/>
      <c r="E28" s="55">
        <v>393</v>
      </c>
      <c r="F28" s="55">
        <v>437</v>
      </c>
      <c r="G28" s="2">
        <f t="shared" si="0"/>
        <v>830</v>
      </c>
      <c r="H28" s="5" t="s">
        <v>44</v>
      </c>
      <c r="I28" s="1">
        <v>251</v>
      </c>
      <c r="J28" s="63">
        <f t="shared" si="4"/>
        <v>0.638676844783715</v>
      </c>
      <c r="K28" s="1">
        <v>283</v>
      </c>
      <c r="L28" s="63">
        <f t="shared" si="2"/>
        <v>0.6475972540045767</v>
      </c>
      <c r="M28" s="31">
        <f t="shared" si="3"/>
        <v>534</v>
      </c>
      <c r="N28" s="4">
        <f t="shared" si="1"/>
        <v>0.6433734939759036</v>
      </c>
      <c r="O28" s="5" t="s">
        <v>44</v>
      </c>
    </row>
    <row r="29" spans="1:15" ht="12.75">
      <c r="A29" s="5" t="s">
        <v>47</v>
      </c>
      <c r="B29" s="5" t="s">
        <v>45</v>
      </c>
      <c r="C29" s="5" t="s">
        <v>46</v>
      </c>
      <c r="D29" s="5"/>
      <c r="E29" s="55">
        <v>423</v>
      </c>
      <c r="F29" s="55">
        <v>451</v>
      </c>
      <c r="G29" s="2">
        <f t="shared" si="0"/>
        <v>874</v>
      </c>
      <c r="H29" s="5" t="s">
        <v>47</v>
      </c>
      <c r="I29" s="1">
        <v>266</v>
      </c>
      <c r="J29" s="63">
        <f t="shared" si="4"/>
        <v>0.6288416075650118</v>
      </c>
      <c r="K29" s="1">
        <v>286</v>
      </c>
      <c r="L29" s="63">
        <f t="shared" si="2"/>
        <v>0.6341463414634146</v>
      </c>
      <c r="M29" s="31">
        <f t="shared" si="3"/>
        <v>552</v>
      </c>
      <c r="N29" s="4">
        <f t="shared" si="1"/>
        <v>0.631578947368421</v>
      </c>
      <c r="O29" s="5" t="s">
        <v>47</v>
      </c>
    </row>
    <row r="30" spans="1:15" ht="12.75">
      <c r="A30" s="5" t="s">
        <v>48</v>
      </c>
      <c r="B30" s="5" t="s">
        <v>45</v>
      </c>
      <c r="C30" s="5" t="s">
        <v>46</v>
      </c>
      <c r="D30" s="5"/>
      <c r="E30" s="55">
        <v>321</v>
      </c>
      <c r="F30" s="55">
        <v>342</v>
      </c>
      <c r="G30" s="2">
        <f t="shared" si="0"/>
        <v>663</v>
      </c>
      <c r="H30" s="5" t="s">
        <v>48</v>
      </c>
      <c r="I30" s="1">
        <v>215</v>
      </c>
      <c r="J30" s="63">
        <f t="shared" si="4"/>
        <v>0.6697819314641744</v>
      </c>
      <c r="K30" s="1">
        <v>211</v>
      </c>
      <c r="L30" s="63">
        <f t="shared" si="2"/>
        <v>0.6169590643274854</v>
      </c>
      <c r="M30" s="31">
        <f t="shared" si="3"/>
        <v>426</v>
      </c>
      <c r="N30" s="4">
        <f t="shared" si="1"/>
        <v>0.6425339366515838</v>
      </c>
      <c r="O30" s="5" t="s">
        <v>48</v>
      </c>
    </row>
    <row r="31" spans="1:15" ht="12.75">
      <c r="A31" s="5" t="s">
        <v>49</v>
      </c>
      <c r="B31" s="5" t="s">
        <v>45</v>
      </c>
      <c r="C31" s="5" t="s">
        <v>46</v>
      </c>
      <c r="D31" s="5"/>
      <c r="E31" s="55">
        <v>332</v>
      </c>
      <c r="F31" s="55">
        <v>364</v>
      </c>
      <c r="G31" s="2">
        <f t="shared" si="0"/>
        <v>696</v>
      </c>
      <c r="H31" s="5" t="s">
        <v>49</v>
      </c>
      <c r="I31" s="1">
        <v>231</v>
      </c>
      <c r="J31" s="63">
        <f t="shared" si="4"/>
        <v>0.6957831325301205</v>
      </c>
      <c r="K31" s="1">
        <v>254</v>
      </c>
      <c r="L31" s="63">
        <f t="shared" si="2"/>
        <v>0.6978021978021978</v>
      </c>
      <c r="M31" s="31">
        <f t="shared" si="3"/>
        <v>485</v>
      </c>
      <c r="N31" s="4">
        <f t="shared" si="1"/>
        <v>0.6968390804597702</v>
      </c>
      <c r="O31" s="5" t="s">
        <v>49</v>
      </c>
    </row>
    <row r="32" spans="1:15" ht="12.75">
      <c r="A32" s="5" t="s">
        <v>50</v>
      </c>
      <c r="B32" s="5" t="s">
        <v>51</v>
      </c>
      <c r="C32" s="5" t="s">
        <v>52</v>
      </c>
      <c r="D32" s="5"/>
      <c r="E32" s="55">
        <v>444</v>
      </c>
      <c r="F32" s="55">
        <v>505</v>
      </c>
      <c r="G32" s="2">
        <f t="shared" si="0"/>
        <v>949</v>
      </c>
      <c r="H32" s="5" t="s">
        <v>50</v>
      </c>
      <c r="I32" s="1">
        <v>289</v>
      </c>
      <c r="J32" s="63">
        <f t="shared" si="4"/>
        <v>0.6509009009009009</v>
      </c>
      <c r="K32" s="1">
        <v>321</v>
      </c>
      <c r="L32" s="63">
        <f t="shared" si="2"/>
        <v>0.6356435643564357</v>
      </c>
      <c r="M32" s="31">
        <f t="shared" si="3"/>
        <v>610</v>
      </c>
      <c r="N32" s="4">
        <f t="shared" si="1"/>
        <v>0.642781875658588</v>
      </c>
      <c r="O32" s="5" t="s">
        <v>50</v>
      </c>
    </row>
    <row r="33" spans="1:15" ht="12.75">
      <c r="A33" s="5" t="s">
        <v>53</v>
      </c>
      <c r="B33" s="5" t="s">
        <v>51</v>
      </c>
      <c r="C33" s="5" t="s">
        <v>52</v>
      </c>
      <c r="D33" s="5"/>
      <c r="E33" s="55">
        <v>441</v>
      </c>
      <c r="F33" s="55">
        <v>513</v>
      </c>
      <c r="G33" s="2">
        <f t="shared" si="0"/>
        <v>954</v>
      </c>
      <c r="H33" s="5" t="s">
        <v>53</v>
      </c>
      <c r="I33" s="1">
        <v>268</v>
      </c>
      <c r="J33" s="63">
        <f t="shared" si="4"/>
        <v>0.6077097505668935</v>
      </c>
      <c r="K33" s="1">
        <v>302</v>
      </c>
      <c r="L33" s="63">
        <f t="shared" si="2"/>
        <v>0.5886939571150097</v>
      </c>
      <c r="M33" s="31">
        <f t="shared" si="3"/>
        <v>570</v>
      </c>
      <c r="N33" s="4">
        <f t="shared" si="1"/>
        <v>0.5974842767295597</v>
      </c>
      <c r="O33" s="5" t="s">
        <v>53</v>
      </c>
    </row>
    <row r="34" spans="1:15" ht="12.75">
      <c r="A34" s="5" t="s">
        <v>54</v>
      </c>
      <c r="B34" s="5" t="s">
        <v>51</v>
      </c>
      <c r="C34" s="5" t="s">
        <v>52</v>
      </c>
      <c r="D34" s="5"/>
      <c r="E34" s="55">
        <v>410</v>
      </c>
      <c r="F34" s="55">
        <v>495</v>
      </c>
      <c r="G34" s="2">
        <f t="shared" si="0"/>
        <v>905</v>
      </c>
      <c r="H34" s="5" t="s">
        <v>54</v>
      </c>
      <c r="I34" s="1">
        <v>264</v>
      </c>
      <c r="J34" s="63">
        <f t="shared" si="4"/>
        <v>0.6439024390243903</v>
      </c>
      <c r="K34" s="1">
        <v>271</v>
      </c>
      <c r="L34" s="63">
        <f t="shared" si="2"/>
        <v>0.5474747474747474</v>
      </c>
      <c r="M34" s="31">
        <f t="shared" si="3"/>
        <v>535</v>
      </c>
      <c r="N34" s="4">
        <f t="shared" si="1"/>
        <v>0.5911602209944752</v>
      </c>
      <c r="O34" s="5" t="s">
        <v>54</v>
      </c>
    </row>
    <row r="35" spans="1:15" ht="12.75">
      <c r="A35" s="5" t="s">
        <v>55</v>
      </c>
      <c r="B35" s="5" t="s">
        <v>104</v>
      </c>
      <c r="C35" s="5" t="s">
        <v>105</v>
      </c>
      <c r="D35" s="5">
        <v>43</v>
      </c>
      <c r="E35" s="55">
        <v>346</v>
      </c>
      <c r="F35" s="55">
        <v>360</v>
      </c>
      <c r="G35" s="2">
        <f t="shared" si="0"/>
        <v>706</v>
      </c>
      <c r="H35" s="5" t="s">
        <v>55</v>
      </c>
      <c r="I35" s="1">
        <v>224</v>
      </c>
      <c r="J35" s="63">
        <f t="shared" si="4"/>
        <v>0.6473988439306358</v>
      </c>
      <c r="K35" s="1">
        <v>218</v>
      </c>
      <c r="L35" s="63">
        <f t="shared" si="2"/>
        <v>0.6055555555555555</v>
      </c>
      <c r="M35" s="31">
        <f t="shared" si="3"/>
        <v>442</v>
      </c>
      <c r="N35" s="4">
        <f t="shared" si="1"/>
        <v>0.6260623229461756</v>
      </c>
      <c r="O35" s="5" t="s">
        <v>55</v>
      </c>
    </row>
    <row r="36" spans="1:15" ht="12.75">
      <c r="A36" s="5" t="s">
        <v>56</v>
      </c>
      <c r="B36" s="5" t="s">
        <v>104</v>
      </c>
      <c r="C36" s="5" t="s">
        <v>105</v>
      </c>
      <c r="D36" s="5">
        <v>43</v>
      </c>
      <c r="E36" s="55">
        <v>322</v>
      </c>
      <c r="F36" s="55">
        <v>353</v>
      </c>
      <c r="G36" s="2">
        <f t="shared" si="0"/>
        <v>675</v>
      </c>
      <c r="H36" s="5" t="s">
        <v>56</v>
      </c>
      <c r="I36" s="1">
        <v>174</v>
      </c>
      <c r="J36" s="63">
        <f t="shared" si="4"/>
        <v>0.5403726708074534</v>
      </c>
      <c r="K36" s="1">
        <v>175</v>
      </c>
      <c r="L36" s="63">
        <f t="shared" si="2"/>
        <v>0.49575070821529743</v>
      </c>
      <c r="M36" s="31">
        <f t="shared" si="3"/>
        <v>349</v>
      </c>
      <c r="N36" s="4">
        <f t="shared" si="1"/>
        <v>0.5170370370370371</v>
      </c>
      <c r="O36" s="5" t="s">
        <v>56</v>
      </c>
    </row>
    <row r="37" spans="1:15" ht="12.75">
      <c r="A37" s="5" t="s">
        <v>57</v>
      </c>
      <c r="B37" s="5" t="s">
        <v>58</v>
      </c>
      <c r="C37" s="5" t="s">
        <v>59</v>
      </c>
      <c r="D37" s="5" t="s">
        <v>10</v>
      </c>
      <c r="E37" s="55">
        <v>307</v>
      </c>
      <c r="F37" s="55">
        <v>362</v>
      </c>
      <c r="G37" s="2">
        <f t="shared" si="0"/>
        <v>669</v>
      </c>
      <c r="H37" s="5" t="s">
        <v>57</v>
      </c>
      <c r="I37" s="1">
        <v>193</v>
      </c>
      <c r="J37" s="63">
        <f t="shared" si="4"/>
        <v>0.6286644951140065</v>
      </c>
      <c r="K37" s="1">
        <v>221</v>
      </c>
      <c r="L37" s="63">
        <f t="shared" si="2"/>
        <v>0.6104972375690608</v>
      </c>
      <c r="M37" s="31">
        <f t="shared" si="3"/>
        <v>414</v>
      </c>
      <c r="N37" s="4">
        <f t="shared" si="1"/>
        <v>0.6188340807174888</v>
      </c>
      <c r="O37" s="5" t="s">
        <v>57</v>
      </c>
    </row>
    <row r="38" spans="1:15" ht="12.75">
      <c r="A38" s="5" t="s">
        <v>60</v>
      </c>
      <c r="B38" s="5" t="s">
        <v>58</v>
      </c>
      <c r="C38" s="5" t="s">
        <v>59</v>
      </c>
      <c r="D38" s="5" t="s">
        <v>10</v>
      </c>
      <c r="E38" s="55">
        <v>352</v>
      </c>
      <c r="F38" s="55">
        <v>384</v>
      </c>
      <c r="G38" s="2">
        <f t="shared" si="0"/>
        <v>736</v>
      </c>
      <c r="H38" s="5" t="s">
        <v>60</v>
      </c>
      <c r="I38" s="1">
        <v>218</v>
      </c>
      <c r="J38" s="63">
        <f t="shared" si="4"/>
        <v>0.6193181818181818</v>
      </c>
      <c r="K38" s="1">
        <v>229</v>
      </c>
      <c r="L38" s="63">
        <f t="shared" si="2"/>
        <v>0.5963541666666666</v>
      </c>
      <c r="M38" s="31">
        <f t="shared" si="3"/>
        <v>447</v>
      </c>
      <c r="N38" s="4">
        <f t="shared" si="1"/>
        <v>0.6073369565217391</v>
      </c>
      <c r="O38" s="5" t="s">
        <v>60</v>
      </c>
    </row>
    <row r="39" spans="1:15" ht="12.75">
      <c r="A39" s="5" t="s">
        <v>61</v>
      </c>
      <c r="B39" s="5" t="s">
        <v>58</v>
      </c>
      <c r="C39" s="5" t="s">
        <v>59</v>
      </c>
      <c r="D39" s="5" t="s">
        <v>10</v>
      </c>
      <c r="E39" s="55">
        <v>408</v>
      </c>
      <c r="F39" s="55">
        <v>384</v>
      </c>
      <c r="G39" s="2">
        <f t="shared" si="0"/>
        <v>792</v>
      </c>
      <c r="H39" s="5" t="s">
        <v>61</v>
      </c>
      <c r="I39" s="1">
        <v>252</v>
      </c>
      <c r="J39" s="63">
        <f t="shared" si="4"/>
        <v>0.6176470588235294</v>
      </c>
      <c r="K39" s="1">
        <v>230</v>
      </c>
      <c r="L39" s="63">
        <f t="shared" si="2"/>
        <v>0.5989583333333334</v>
      </c>
      <c r="M39" s="31">
        <f t="shared" si="3"/>
        <v>482</v>
      </c>
      <c r="N39" s="4">
        <f t="shared" si="1"/>
        <v>0.6085858585858586</v>
      </c>
      <c r="O39" s="5" t="s">
        <v>61</v>
      </c>
    </row>
    <row r="40" spans="1:15" ht="12.75">
      <c r="A40" s="5" t="s">
        <v>62</v>
      </c>
      <c r="B40" s="5" t="s">
        <v>63</v>
      </c>
      <c r="C40" s="5" t="s">
        <v>64</v>
      </c>
      <c r="D40" s="5"/>
      <c r="E40" s="55">
        <v>303</v>
      </c>
      <c r="F40" s="55">
        <v>348</v>
      </c>
      <c r="G40" s="2">
        <f t="shared" si="0"/>
        <v>651</v>
      </c>
      <c r="H40" s="5" t="s">
        <v>62</v>
      </c>
      <c r="I40" s="1">
        <v>194</v>
      </c>
      <c r="J40" s="63">
        <f t="shared" si="4"/>
        <v>0.6402640264026402</v>
      </c>
      <c r="K40" s="1">
        <v>207</v>
      </c>
      <c r="L40" s="63">
        <f t="shared" si="2"/>
        <v>0.5948275862068966</v>
      </c>
      <c r="M40" s="31">
        <f t="shared" si="3"/>
        <v>401</v>
      </c>
      <c r="N40" s="4">
        <f t="shared" si="1"/>
        <v>0.6159754224270353</v>
      </c>
      <c r="O40" s="5" t="s">
        <v>62</v>
      </c>
    </row>
    <row r="41" spans="1:15" ht="12.75">
      <c r="A41" s="5" t="s">
        <v>65</v>
      </c>
      <c r="B41" s="5" t="s">
        <v>63</v>
      </c>
      <c r="C41" s="5" t="s">
        <v>64</v>
      </c>
      <c r="D41" s="5"/>
      <c r="E41" s="55">
        <v>357</v>
      </c>
      <c r="F41" s="55">
        <v>417</v>
      </c>
      <c r="G41" s="2">
        <f aca="true" t="shared" si="5" ref="G41:G56">SUM(E41:F41)</f>
        <v>774</v>
      </c>
      <c r="H41" s="5" t="s">
        <v>65</v>
      </c>
      <c r="I41" s="1">
        <v>243</v>
      </c>
      <c r="J41" s="63">
        <f t="shared" si="4"/>
        <v>0.680672268907563</v>
      </c>
      <c r="K41" s="1">
        <v>274</v>
      </c>
      <c r="L41" s="63">
        <f t="shared" si="2"/>
        <v>0.657074340527578</v>
      </c>
      <c r="M41" s="31">
        <f t="shared" si="3"/>
        <v>517</v>
      </c>
      <c r="N41" s="4">
        <f aca="true" t="shared" si="6" ref="N41:N58">(M41/G41)</f>
        <v>0.6679586563307494</v>
      </c>
      <c r="O41" s="5" t="s">
        <v>65</v>
      </c>
    </row>
    <row r="42" spans="1:15" ht="12.75">
      <c r="A42" s="5" t="s">
        <v>66</v>
      </c>
      <c r="B42" s="5" t="s">
        <v>63</v>
      </c>
      <c r="C42" s="5" t="s">
        <v>64</v>
      </c>
      <c r="D42" s="5"/>
      <c r="E42" s="55">
        <v>343</v>
      </c>
      <c r="F42" s="55">
        <v>410</v>
      </c>
      <c r="G42" s="2">
        <f t="shared" si="5"/>
        <v>753</v>
      </c>
      <c r="H42" s="5" t="s">
        <v>66</v>
      </c>
      <c r="I42" s="1">
        <v>246</v>
      </c>
      <c r="J42" s="63">
        <f t="shared" si="4"/>
        <v>0.717201166180758</v>
      </c>
      <c r="K42" s="1">
        <v>269</v>
      </c>
      <c r="L42" s="63">
        <f t="shared" si="2"/>
        <v>0.6560975609756098</v>
      </c>
      <c r="M42" s="31">
        <f t="shared" si="3"/>
        <v>515</v>
      </c>
      <c r="N42" s="4">
        <f t="shared" si="6"/>
        <v>0.6839309428950863</v>
      </c>
      <c r="O42" s="5" t="s">
        <v>66</v>
      </c>
    </row>
    <row r="43" spans="1:15" ht="12.75">
      <c r="A43" s="5" t="s">
        <v>67</v>
      </c>
      <c r="B43" s="5" t="s">
        <v>101</v>
      </c>
      <c r="C43" s="5" t="s">
        <v>102</v>
      </c>
      <c r="D43" s="5">
        <v>21</v>
      </c>
      <c r="E43" s="55">
        <v>0</v>
      </c>
      <c r="F43" s="55">
        <v>0</v>
      </c>
      <c r="G43" s="2">
        <f t="shared" si="5"/>
        <v>0</v>
      </c>
      <c r="H43" s="5" t="s">
        <v>67</v>
      </c>
      <c r="I43" s="1">
        <v>43</v>
      </c>
      <c r="J43" s="63" t="e">
        <f t="shared" si="4"/>
        <v>#DIV/0!</v>
      </c>
      <c r="K43" s="1">
        <v>21</v>
      </c>
      <c r="L43" s="63" t="e">
        <f t="shared" si="2"/>
        <v>#DIV/0!</v>
      </c>
      <c r="M43" s="31">
        <f t="shared" si="3"/>
        <v>64</v>
      </c>
      <c r="N43" s="4" t="e">
        <f t="shared" si="6"/>
        <v>#DIV/0!</v>
      </c>
      <c r="O43" s="5" t="s">
        <v>67</v>
      </c>
    </row>
    <row r="44" spans="1:15" ht="12.75">
      <c r="A44" s="5" t="s">
        <v>68</v>
      </c>
      <c r="B44" s="5" t="s">
        <v>69</v>
      </c>
      <c r="C44" s="5" t="s">
        <v>70</v>
      </c>
      <c r="D44" s="5" t="s">
        <v>71</v>
      </c>
      <c r="E44" s="55">
        <v>548</v>
      </c>
      <c r="F44" s="55">
        <v>552</v>
      </c>
      <c r="G44" s="2">
        <f t="shared" si="5"/>
        <v>1100</v>
      </c>
      <c r="H44" s="5" t="s">
        <v>68</v>
      </c>
      <c r="I44" s="1">
        <v>356</v>
      </c>
      <c r="J44" s="63">
        <f t="shared" si="4"/>
        <v>0.6496350364963503</v>
      </c>
      <c r="K44" s="1">
        <v>380</v>
      </c>
      <c r="L44" s="63">
        <f t="shared" si="2"/>
        <v>0.6884057971014492</v>
      </c>
      <c r="M44" s="31">
        <f t="shared" si="3"/>
        <v>736</v>
      </c>
      <c r="N44" s="4">
        <f t="shared" si="6"/>
        <v>0.6690909090909091</v>
      </c>
      <c r="O44" s="5" t="s">
        <v>68</v>
      </c>
    </row>
    <row r="45" spans="1:15" ht="12.75">
      <c r="A45" s="5" t="s">
        <v>72</v>
      </c>
      <c r="B45" s="5" t="s">
        <v>69</v>
      </c>
      <c r="C45" s="5" t="s">
        <v>70</v>
      </c>
      <c r="D45" s="5" t="s">
        <v>71</v>
      </c>
      <c r="E45" s="55">
        <v>393</v>
      </c>
      <c r="F45" s="55">
        <v>469</v>
      </c>
      <c r="G45" s="2">
        <f t="shared" si="5"/>
        <v>862</v>
      </c>
      <c r="H45" s="5" t="s">
        <v>72</v>
      </c>
      <c r="I45" s="1">
        <v>265</v>
      </c>
      <c r="J45" s="63">
        <f t="shared" si="4"/>
        <v>0.6743002544529262</v>
      </c>
      <c r="K45" s="1">
        <v>303</v>
      </c>
      <c r="L45" s="63">
        <f t="shared" si="2"/>
        <v>0.6460554371002132</v>
      </c>
      <c r="M45" s="31">
        <f t="shared" si="3"/>
        <v>568</v>
      </c>
      <c r="N45" s="4">
        <f t="shared" si="6"/>
        <v>0.6589327146171694</v>
      </c>
      <c r="O45" s="5" t="s">
        <v>72</v>
      </c>
    </row>
    <row r="46" spans="1:15" ht="12.75">
      <c r="A46" s="5" t="s">
        <v>73</v>
      </c>
      <c r="B46" s="5" t="s">
        <v>69</v>
      </c>
      <c r="C46" s="5" t="s">
        <v>70</v>
      </c>
      <c r="D46" s="5" t="s">
        <v>71</v>
      </c>
      <c r="E46" s="55">
        <v>381</v>
      </c>
      <c r="F46" s="55">
        <v>435</v>
      </c>
      <c r="G46" s="2">
        <f t="shared" si="5"/>
        <v>816</v>
      </c>
      <c r="H46" s="5" t="s">
        <v>73</v>
      </c>
      <c r="I46" s="1">
        <v>231</v>
      </c>
      <c r="J46" s="63">
        <f t="shared" si="4"/>
        <v>0.6062992125984252</v>
      </c>
      <c r="K46" s="1">
        <v>247</v>
      </c>
      <c r="L46" s="63">
        <f t="shared" si="2"/>
        <v>0.5678160919540229</v>
      </c>
      <c r="M46" s="31">
        <f t="shared" si="3"/>
        <v>478</v>
      </c>
      <c r="N46" s="4">
        <f t="shared" si="6"/>
        <v>0.5857843137254902</v>
      </c>
      <c r="O46" s="5" t="s">
        <v>73</v>
      </c>
    </row>
    <row r="47" spans="1:15" ht="12.75">
      <c r="A47" s="5" t="s">
        <v>74</v>
      </c>
      <c r="B47" s="5" t="s">
        <v>69</v>
      </c>
      <c r="C47" s="5" t="s">
        <v>70</v>
      </c>
      <c r="D47" s="5" t="s">
        <v>71</v>
      </c>
      <c r="E47" s="55">
        <v>328</v>
      </c>
      <c r="F47" s="55">
        <v>346</v>
      </c>
      <c r="G47" s="2">
        <f t="shared" si="5"/>
        <v>674</v>
      </c>
      <c r="H47" s="5" t="s">
        <v>74</v>
      </c>
      <c r="I47" s="1">
        <v>196</v>
      </c>
      <c r="J47" s="63">
        <f t="shared" si="4"/>
        <v>0.5975609756097561</v>
      </c>
      <c r="K47" s="1">
        <v>194</v>
      </c>
      <c r="L47" s="63">
        <f t="shared" si="2"/>
        <v>0.5606936416184971</v>
      </c>
      <c r="M47" s="31">
        <f t="shared" si="3"/>
        <v>390</v>
      </c>
      <c r="N47" s="4">
        <f t="shared" si="6"/>
        <v>0.5786350148367952</v>
      </c>
      <c r="O47" s="5" t="s">
        <v>74</v>
      </c>
    </row>
    <row r="48" spans="1:15" ht="12.75">
      <c r="A48" s="5" t="s">
        <v>75</v>
      </c>
      <c r="B48" s="5" t="s">
        <v>76</v>
      </c>
      <c r="C48" s="5" t="s">
        <v>77</v>
      </c>
      <c r="D48" s="5" t="s">
        <v>10</v>
      </c>
      <c r="E48" s="55">
        <v>366</v>
      </c>
      <c r="F48" s="55">
        <v>381</v>
      </c>
      <c r="G48" s="2">
        <f t="shared" si="5"/>
        <v>747</v>
      </c>
      <c r="H48" s="5" t="s">
        <v>75</v>
      </c>
      <c r="I48" s="1">
        <v>241</v>
      </c>
      <c r="J48" s="63">
        <f t="shared" si="4"/>
        <v>0.6584699453551912</v>
      </c>
      <c r="K48" s="1">
        <v>237</v>
      </c>
      <c r="L48" s="63">
        <f t="shared" si="2"/>
        <v>0.6220472440944882</v>
      </c>
      <c r="M48" s="31">
        <f t="shared" si="3"/>
        <v>478</v>
      </c>
      <c r="N48" s="4">
        <f t="shared" si="6"/>
        <v>0.6398929049531459</v>
      </c>
      <c r="O48" s="5" t="s">
        <v>75</v>
      </c>
    </row>
    <row r="49" spans="1:15" ht="12.75">
      <c r="A49" s="5" t="s">
        <v>78</v>
      </c>
      <c r="B49" s="5" t="s">
        <v>76</v>
      </c>
      <c r="C49" s="5" t="s">
        <v>77</v>
      </c>
      <c r="D49" s="5" t="s">
        <v>10</v>
      </c>
      <c r="E49" s="55">
        <v>347</v>
      </c>
      <c r="F49" s="55">
        <v>367</v>
      </c>
      <c r="G49" s="2">
        <f t="shared" si="5"/>
        <v>714</v>
      </c>
      <c r="H49" s="5" t="s">
        <v>78</v>
      </c>
      <c r="I49" s="1">
        <v>225</v>
      </c>
      <c r="J49" s="63">
        <f t="shared" si="4"/>
        <v>0.6484149855907781</v>
      </c>
      <c r="K49" s="1">
        <v>238</v>
      </c>
      <c r="L49" s="63">
        <f t="shared" si="2"/>
        <v>0.6485013623978202</v>
      </c>
      <c r="M49" s="31">
        <f t="shared" si="3"/>
        <v>463</v>
      </c>
      <c r="N49" s="4">
        <f t="shared" si="6"/>
        <v>0.6484593837535014</v>
      </c>
      <c r="O49" s="5" t="s">
        <v>78</v>
      </c>
    </row>
    <row r="50" spans="1:15" ht="12.75">
      <c r="A50" s="5" t="s">
        <v>79</v>
      </c>
      <c r="B50" s="5" t="s">
        <v>76</v>
      </c>
      <c r="C50" s="5" t="s">
        <v>77</v>
      </c>
      <c r="D50" s="5" t="s">
        <v>10</v>
      </c>
      <c r="E50" s="55">
        <v>329</v>
      </c>
      <c r="F50" s="55">
        <v>354</v>
      </c>
      <c r="G50" s="2">
        <f t="shared" si="5"/>
        <v>683</v>
      </c>
      <c r="H50" s="5" t="s">
        <v>79</v>
      </c>
      <c r="I50" s="1">
        <v>213</v>
      </c>
      <c r="J50" s="63">
        <f t="shared" si="4"/>
        <v>0.6474164133738601</v>
      </c>
      <c r="K50" s="1">
        <v>225</v>
      </c>
      <c r="L50" s="63">
        <f t="shared" si="2"/>
        <v>0.635593220338983</v>
      </c>
      <c r="M50" s="31">
        <f t="shared" si="3"/>
        <v>438</v>
      </c>
      <c r="N50" s="4">
        <f t="shared" si="6"/>
        <v>0.6412884333821376</v>
      </c>
      <c r="O50" s="5" t="s">
        <v>79</v>
      </c>
    </row>
    <row r="51" spans="1:15" ht="12.75">
      <c r="A51" s="5" t="s">
        <v>80</v>
      </c>
      <c r="B51" s="5" t="s">
        <v>81</v>
      </c>
      <c r="C51" s="5" t="s">
        <v>24</v>
      </c>
      <c r="D51" s="5" t="s">
        <v>82</v>
      </c>
      <c r="E51" s="55">
        <v>329</v>
      </c>
      <c r="F51" s="55">
        <v>351</v>
      </c>
      <c r="G51" s="2">
        <f t="shared" si="5"/>
        <v>680</v>
      </c>
      <c r="H51" s="5" t="s">
        <v>80</v>
      </c>
      <c r="I51" s="1">
        <v>193</v>
      </c>
      <c r="J51" s="63">
        <f t="shared" si="4"/>
        <v>0.5866261398176292</v>
      </c>
      <c r="K51" s="1">
        <v>205</v>
      </c>
      <c r="L51" s="63">
        <f t="shared" si="2"/>
        <v>0.584045584045584</v>
      </c>
      <c r="M51" s="31">
        <f t="shared" si="3"/>
        <v>398</v>
      </c>
      <c r="N51" s="4">
        <f t="shared" si="6"/>
        <v>0.5852941176470589</v>
      </c>
      <c r="O51" s="5" t="s">
        <v>80</v>
      </c>
    </row>
    <row r="52" spans="1:15" ht="12.75">
      <c r="A52" s="5" t="s">
        <v>83</v>
      </c>
      <c r="B52" s="5" t="s">
        <v>81</v>
      </c>
      <c r="C52" s="5" t="s">
        <v>24</v>
      </c>
      <c r="D52" s="5" t="s">
        <v>82</v>
      </c>
      <c r="E52" s="55">
        <v>333</v>
      </c>
      <c r="F52" s="55">
        <v>395</v>
      </c>
      <c r="G52" s="2">
        <f t="shared" si="5"/>
        <v>728</v>
      </c>
      <c r="H52" s="5" t="s">
        <v>83</v>
      </c>
      <c r="I52" s="1">
        <v>192</v>
      </c>
      <c r="J52" s="63">
        <f t="shared" si="4"/>
        <v>0.5765765765765766</v>
      </c>
      <c r="K52" s="1">
        <v>224</v>
      </c>
      <c r="L52" s="63">
        <f t="shared" si="2"/>
        <v>0.5670886075949367</v>
      </c>
      <c r="M52" s="31">
        <f t="shared" si="3"/>
        <v>416</v>
      </c>
      <c r="N52" s="4">
        <f t="shared" si="6"/>
        <v>0.5714285714285714</v>
      </c>
      <c r="O52" s="5" t="s">
        <v>83</v>
      </c>
    </row>
    <row r="53" spans="1:15" ht="12.75">
      <c r="A53" s="5" t="s">
        <v>84</v>
      </c>
      <c r="B53" s="5" t="s">
        <v>85</v>
      </c>
      <c r="C53" s="5" t="s">
        <v>86</v>
      </c>
      <c r="D53" s="5"/>
      <c r="E53" s="55">
        <v>386</v>
      </c>
      <c r="F53" s="55">
        <v>436</v>
      </c>
      <c r="G53" s="2">
        <f t="shared" si="5"/>
        <v>822</v>
      </c>
      <c r="H53" s="5" t="s">
        <v>84</v>
      </c>
      <c r="I53" s="1">
        <v>266</v>
      </c>
      <c r="J53" s="63">
        <f t="shared" si="4"/>
        <v>0.689119170984456</v>
      </c>
      <c r="K53" s="1">
        <v>273</v>
      </c>
      <c r="L53" s="63">
        <f t="shared" si="2"/>
        <v>0.6261467889908257</v>
      </c>
      <c r="M53" s="31">
        <f t="shared" si="3"/>
        <v>539</v>
      </c>
      <c r="N53" s="4">
        <f t="shared" si="6"/>
        <v>0.6557177615571776</v>
      </c>
      <c r="O53" s="5" t="s">
        <v>84</v>
      </c>
    </row>
    <row r="54" spans="1:15" ht="12.75">
      <c r="A54" s="5" t="s">
        <v>87</v>
      </c>
      <c r="B54" s="5" t="s">
        <v>85</v>
      </c>
      <c r="C54" s="5" t="s">
        <v>86</v>
      </c>
      <c r="D54" s="5"/>
      <c r="E54" s="55">
        <v>380</v>
      </c>
      <c r="F54" s="55">
        <v>456</v>
      </c>
      <c r="G54" s="2">
        <f t="shared" si="5"/>
        <v>836</v>
      </c>
      <c r="H54" s="5" t="s">
        <v>87</v>
      </c>
      <c r="I54" s="1">
        <v>234</v>
      </c>
      <c r="J54" s="63">
        <f t="shared" si="4"/>
        <v>0.6157894736842106</v>
      </c>
      <c r="K54" s="1">
        <v>290</v>
      </c>
      <c r="L54" s="63">
        <f t="shared" si="2"/>
        <v>0.6359649122807017</v>
      </c>
      <c r="M54" s="31">
        <f t="shared" si="3"/>
        <v>524</v>
      </c>
      <c r="N54" s="4">
        <f t="shared" si="6"/>
        <v>0.6267942583732058</v>
      </c>
      <c r="O54" s="5" t="s">
        <v>87</v>
      </c>
    </row>
    <row r="55" spans="1:15" ht="12.75">
      <c r="A55" s="5" t="s">
        <v>88</v>
      </c>
      <c r="B55" s="5" t="s">
        <v>85</v>
      </c>
      <c r="C55" s="5" t="s">
        <v>86</v>
      </c>
      <c r="D55" s="5"/>
      <c r="E55" s="55">
        <v>492</v>
      </c>
      <c r="F55" s="55">
        <v>522</v>
      </c>
      <c r="G55" s="2">
        <f t="shared" si="5"/>
        <v>1014</v>
      </c>
      <c r="H55" s="5" t="s">
        <v>88</v>
      </c>
      <c r="I55" s="1">
        <v>336</v>
      </c>
      <c r="J55" s="63">
        <f t="shared" si="4"/>
        <v>0.6829268292682927</v>
      </c>
      <c r="K55" s="1">
        <v>331</v>
      </c>
      <c r="L55" s="63">
        <f t="shared" si="2"/>
        <v>0.6340996168582376</v>
      </c>
      <c r="M55" s="31">
        <f t="shared" si="3"/>
        <v>667</v>
      </c>
      <c r="N55" s="4">
        <f t="shared" si="6"/>
        <v>0.6577909270216963</v>
      </c>
      <c r="O55" s="5" t="s">
        <v>88</v>
      </c>
    </row>
    <row r="56" spans="1:15" ht="12.75">
      <c r="A56" s="5" t="s">
        <v>89</v>
      </c>
      <c r="B56" s="5" t="s">
        <v>85</v>
      </c>
      <c r="C56" s="5" t="s">
        <v>86</v>
      </c>
      <c r="D56" s="5"/>
      <c r="E56" s="55">
        <v>332</v>
      </c>
      <c r="F56" s="55">
        <v>414</v>
      </c>
      <c r="G56" s="2">
        <f t="shared" si="5"/>
        <v>746</v>
      </c>
      <c r="H56" s="5" t="s">
        <v>89</v>
      </c>
      <c r="I56" s="1">
        <v>194</v>
      </c>
      <c r="J56" s="63">
        <f t="shared" si="4"/>
        <v>0.5843373493975904</v>
      </c>
      <c r="K56" s="1">
        <v>248</v>
      </c>
      <c r="L56" s="63">
        <f t="shared" si="2"/>
        <v>0.5990338164251208</v>
      </c>
      <c r="M56" s="31">
        <f t="shared" si="3"/>
        <v>442</v>
      </c>
      <c r="N56" s="4">
        <f t="shared" si="6"/>
        <v>0.5924932975871313</v>
      </c>
      <c r="O56" s="5" t="s">
        <v>89</v>
      </c>
    </row>
    <row r="57" spans="1:15" ht="13.5" thickBot="1">
      <c r="A57" s="5" t="s">
        <v>90</v>
      </c>
      <c r="B57" s="5" t="s">
        <v>85</v>
      </c>
      <c r="C57" s="5" t="s">
        <v>86</v>
      </c>
      <c r="D57" s="5"/>
      <c r="E57" s="55">
        <v>467</v>
      </c>
      <c r="F57" s="55">
        <v>520</v>
      </c>
      <c r="G57" s="2">
        <f>SUM(E57:F57)</f>
        <v>987</v>
      </c>
      <c r="H57" s="5">
        <v>49</v>
      </c>
      <c r="I57" s="1">
        <v>320</v>
      </c>
      <c r="J57" s="63">
        <f t="shared" si="4"/>
        <v>0.6852248394004282</v>
      </c>
      <c r="K57" s="1">
        <v>346</v>
      </c>
      <c r="L57" s="63">
        <f t="shared" si="2"/>
        <v>0.6653846153846154</v>
      </c>
      <c r="M57" s="31">
        <f t="shared" si="3"/>
        <v>666</v>
      </c>
      <c r="N57" s="4">
        <f t="shared" si="6"/>
        <v>0.6747720364741642</v>
      </c>
      <c r="O57" s="5" t="s">
        <v>90</v>
      </c>
    </row>
    <row r="58" spans="1:15" ht="13.5" thickBot="1">
      <c r="A58" s="5"/>
      <c r="B58" s="5"/>
      <c r="C58" s="32" t="s">
        <v>91</v>
      </c>
      <c r="D58" s="5"/>
      <c r="E58" s="3">
        <f>SUM(E9:E57)</f>
        <v>17838</v>
      </c>
      <c r="F58" s="3">
        <f>SUM(F9:F57)</f>
        <v>20294</v>
      </c>
      <c r="G58" s="3">
        <f>SUM(G9:G57)</f>
        <v>38132</v>
      </c>
      <c r="I58" s="31">
        <f>SUM(I9:I57)</f>
        <v>11348</v>
      </c>
      <c r="J58" s="64">
        <f t="shared" si="4"/>
        <v>0.6361699742123557</v>
      </c>
      <c r="K58" s="31">
        <f>SUM(K9:K57)</f>
        <v>12387</v>
      </c>
      <c r="L58" s="64">
        <f t="shared" si="2"/>
        <v>0.6103774514634868</v>
      </c>
      <c r="M58" s="31">
        <f t="shared" si="3"/>
        <v>23735</v>
      </c>
      <c r="N58" s="35">
        <f t="shared" si="6"/>
        <v>0.6224430924158187</v>
      </c>
      <c r="O58" s="5"/>
    </row>
    <row r="59" ht="12.75">
      <c r="H59" s="5"/>
    </row>
    <row r="60" spans="11:13" ht="12.75">
      <c r="K60" s="7" t="str">
        <f>$G$4</f>
        <v>Sezioni scrutinate</v>
      </c>
      <c r="L60" s="7"/>
      <c r="M60" s="8">
        <f>COUNTIF($M$9:$M$57,"&lt;&gt;0")</f>
        <v>49</v>
      </c>
    </row>
    <row r="61" spans="11:13" ht="12.75">
      <c r="K61" s="7" t="s">
        <v>99</v>
      </c>
      <c r="L61" s="7"/>
      <c r="M61" s="9">
        <f>$I$4</f>
        <v>49</v>
      </c>
    </row>
  </sheetData>
  <sheetProtection password="C81C" sheet="1" objects="1" scenarios="1"/>
  <mergeCells count="1">
    <mergeCell ref="I6:N6"/>
  </mergeCells>
  <printOptions gridLines="1" horizontalCentered="1" verticalCentered="1"/>
  <pageMargins left="0.17" right="0.17" top="0.984251968503937" bottom="0.6299212598425197" header="0.5118110236220472" footer="0.5118110236220472"/>
  <pageSetup horizontalDpi="600" verticalDpi="600" orientation="portrait" paperSize="8" r:id="rId2"/>
  <headerFooter alignWithMargins="0">
    <oddHeader>&amp;LComune di Vercelli&amp;RCentro Elaborazione Dati</oddHeader>
  </headerFooter>
  <ignoredErrors>
    <ignoredError sqref="G9:G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25"/>
  <sheetViews>
    <sheetView zoomScalePageLayoutView="0" workbookViewId="0" topLeftCell="A1">
      <selection activeCell="B6" sqref="B6:F25"/>
    </sheetView>
  </sheetViews>
  <sheetFormatPr defaultColWidth="9.140625" defaultRowHeight="12.75"/>
  <cols>
    <col min="1" max="7" width="11.00390625" style="6" customWidth="1"/>
    <col min="8" max="16384" width="9.140625" style="6" customWidth="1"/>
  </cols>
  <sheetData>
    <row r="5" ht="13.5" thickBot="1"/>
    <row r="6" spans="2:6" ht="12.75">
      <c r="B6" s="36"/>
      <c r="C6" s="37"/>
      <c r="D6" s="37"/>
      <c r="E6" s="37"/>
      <c r="F6" s="38"/>
    </row>
    <row r="7" spans="2:6" ht="15" customHeight="1">
      <c r="B7" s="76" t="str">
        <f>'Affl.Regionali 2010 - Lunedì'!$G$3&amp;" "&amp;'Affl.Regionali 2010 - Lunedì'!$J$3</f>
        <v>Centro Elaborazione Dati Comune di Vercelli</v>
      </c>
      <c r="C7" s="77"/>
      <c r="D7" s="77"/>
      <c r="E7" s="77"/>
      <c r="F7" s="78"/>
    </row>
    <row r="8" spans="2:6" ht="12.75">
      <c r="B8" s="79" t="s">
        <v>94</v>
      </c>
      <c r="C8" s="80"/>
      <c r="D8" s="80"/>
      <c r="E8" s="80"/>
      <c r="F8" s="81"/>
    </row>
    <row r="9" spans="2:6" ht="12.75">
      <c r="B9" s="39"/>
      <c r="C9" s="40"/>
      <c r="D9" s="40"/>
      <c r="E9" s="40"/>
      <c r="F9" s="41"/>
    </row>
    <row r="10" spans="2:6" ht="12.75">
      <c r="B10" s="82" t="s">
        <v>95</v>
      </c>
      <c r="C10" s="83"/>
      <c r="D10" s="83"/>
      <c r="E10" s="83"/>
      <c r="F10" s="84"/>
    </row>
    <row r="11" spans="2:6" ht="15" customHeight="1">
      <c r="B11" s="42"/>
      <c r="C11" s="85" t="str">
        <f>'Affl.Regionali 2010 - Lunedì'!$I$6</f>
        <v>Elezioni Regionali del 28 e 29 Marzo 2010 Affluenze Lunedì ore 15.30</v>
      </c>
      <c r="D11" s="86"/>
      <c r="E11" s="86"/>
      <c r="F11" s="43"/>
    </row>
    <row r="12" spans="2:6" ht="15" customHeight="1">
      <c r="B12" s="39"/>
      <c r="C12" s="86"/>
      <c r="D12" s="86"/>
      <c r="E12" s="86"/>
      <c r="F12" s="41"/>
    </row>
    <row r="13" spans="2:6" ht="24" customHeight="1">
      <c r="B13" s="39"/>
      <c r="C13" s="40" t="str">
        <f>'Affl.Regionali 2010 - Lunedì'!K60</f>
        <v>Sezioni scrutinate</v>
      </c>
      <c r="D13" s="40"/>
      <c r="E13" s="44">
        <f>'Affl.Regionali 2010 - Lunedì'!M60</f>
        <v>49</v>
      </c>
      <c r="F13" s="41"/>
    </row>
    <row r="14" spans="2:6" ht="15.75" customHeight="1">
      <c r="B14" s="39"/>
      <c r="C14" s="45" t="str">
        <f>'Affl.Regionali 2010 - Lunedì'!K61</f>
        <v>su</v>
      </c>
      <c r="D14" s="46">
        <f>'Affl.Regionali 2010 - Lunedì'!L61</f>
        <v>0</v>
      </c>
      <c r="E14" s="44">
        <f>'Affl.Regionali 2010 - Lunedì'!M61</f>
        <v>49</v>
      </c>
      <c r="F14" s="41"/>
    </row>
    <row r="15" spans="2:6" ht="13.5" thickBot="1">
      <c r="B15" s="39"/>
      <c r="C15" s="40"/>
      <c r="D15" s="40"/>
      <c r="E15" s="40"/>
      <c r="F15" s="41"/>
    </row>
    <row r="16" spans="2:6" ht="12.75" customHeight="1">
      <c r="B16" s="39"/>
      <c r="C16" s="71" t="s">
        <v>108</v>
      </c>
      <c r="D16" s="73" t="s">
        <v>109</v>
      </c>
      <c r="E16" s="75" t="s">
        <v>110</v>
      </c>
      <c r="F16" s="41"/>
    </row>
    <row r="17" spans="2:6" ht="12.75">
      <c r="B17" s="39"/>
      <c r="C17" s="72"/>
      <c r="D17" s="74"/>
      <c r="E17" s="69"/>
      <c r="F17" s="41"/>
    </row>
    <row r="18" spans="2:6" ht="18" customHeight="1">
      <c r="B18" s="39"/>
      <c r="C18" s="47">
        <f>'Affl.Regionali 2010 - Lunedì'!$E$58</f>
        <v>17838</v>
      </c>
      <c r="D18" s="48">
        <f>'Affl.Regionali 2010 - Lunedì'!$F$58</f>
        <v>20294</v>
      </c>
      <c r="E18" s="49">
        <f>'Affl.Regionali 2010 - Lunedì'!$G$58</f>
        <v>38132</v>
      </c>
      <c r="F18" s="41"/>
    </row>
    <row r="19" spans="2:6" ht="12.75" customHeight="1">
      <c r="B19" s="39"/>
      <c r="C19" s="70" t="s">
        <v>116</v>
      </c>
      <c r="D19" s="70" t="s">
        <v>117</v>
      </c>
      <c r="E19" s="70" t="s">
        <v>112</v>
      </c>
      <c r="F19" s="41"/>
    </row>
    <row r="20" spans="2:6" ht="12.75">
      <c r="B20" s="39"/>
      <c r="C20" s="69"/>
      <c r="D20" s="69"/>
      <c r="E20" s="69"/>
      <c r="F20" s="41"/>
    </row>
    <row r="21" spans="2:6" ht="18" customHeight="1">
      <c r="B21" s="39"/>
      <c r="C21" s="62">
        <f>'Affl.Regionali 2010 - Lunedì'!$I$58</f>
        <v>11348</v>
      </c>
      <c r="D21" s="62">
        <f>'Affl.Regionali 2010 - Lunedì'!$K$58</f>
        <v>12387</v>
      </c>
      <c r="E21" s="50">
        <f>'Affl.Regionali 2010 - Lunedì'!$M$58</f>
        <v>23735</v>
      </c>
      <c r="F21" s="41"/>
    </row>
    <row r="22" spans="2:6" ht="12.75" customHeight="1">
      <c r="B22" s="39"/>
      <c r="C22" s="68" t="s">
        <v>118</v>
      </c>
      <c r="D22" s="68" t="s">
        <v>119</v>
      </c>
      <c r="E22" s="68" t="s">
        <v>111</v>
      </c>
      <c r="F22" s="41"/>
    </row>
    <row r="23" spans="2:6" ht="12.75">
      <c r="B23" s="39"/>
      <c r="C23" s="69"/>
      <c r="D23" s="69"/>
      <c r="E23" s="69"/>
      <c r="F23" s="41"/>
    </row>
    <row r="24" spans="2:6" ht="18" customHeight="1" thickBot="1">
      <c r="B24" s="39"/>
      <c r="C24" s="60">
        <f>'Affl.Regionali 2010 - Lunedì'!$J$58</f>
        <v>0.6361699742123557</v>
      </c>
      <c r="D24" s="61">
        <f>'Affl.Regionali 2010 - Lunedì'!$L$58</f>
        <v>0.6103774514634868</v>
      </c>
      <c r="E24" s="51">
        <f>'Affl.Regionali 2010 - Lunedì'!$N$58</f>
        <v>0.6224430924158187</v>
      </c>
      <c r="F24" s="41"/>
    </row>
    <row r="25" spans="2:6" ht="13.5" thickBot="1">
      <c r="B25" s="52"/>
      <c r="C25" s="53"/>
      <c r="D25" s="53"/>
      <c r="E25" s="53"/>
      <c r="F25" s="54"/>
    </row>
  </sheetData>
  <sheetProtection password="C81C" sheet="1" objects="1" scenarios="1"/>
  <mergeCells count="13">
    <mergeCell ref="B7:F7"/>
    <mergeCell ref="B8:F8"/>
    <mergeCell ref="B10:F10"/>
    <mergeCell ref="C11:E12"/>
    <mergeCell ref="E22:E23"/>
    <mergeCell ref="C19:C20"/>
    <mergeCell ref="D19:D20"/>
    <mergeCell ref="C22:C23"/>
    <mergeCell ref="D22:D23"/>
    <mergeCell ref="C16:C17"/>
    <mergeCell ref="D16:D17"/>
    <mergeCell ref="E16:E17"/>
    <mergeCell ref="E19:E20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 </cp:lastModifiedBy>
  <cp:lastPrinted>2010-03-29T14:54:18Z</cp:lastPrinted>
  <dcterms:created xsi:type="dcterms:W3CDTF">2001-09-21T09:51:04Z</dcterms:created>
  <dcterms:modified xsi:type="dcterms:W3CDTF">2010-03-29T17:25:30Z</dcterms:modified>
  <cp:category/>
  <cp:version/>
  <cp:contentType/>
  <cp:contentStatus/>
</cp:coreProperties>
</file>