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65" windowWidth="9435" windowHeight="1290" activeTab="0"/>
  </bookViews>
  <sheets>
    <sheet name="Affl.Comunali 2009" sheetId="1" r:id="rId1"/>
    <sheet name="Riepiloghi" sheetId="2" r:id="rId2"/>
  </sheets>
  <definedNames>
    <definedName name="_xlnm.Print_Area" localSheetId="0">'Affl.Comunali 2009'!$O$6:$O$61</definedName>
    <definedName name="_xlnm.Print_Area" localSheetId="1">'Riepiloghi'!#REF!</definedName>
    <definedName name="Z_335E6283_3BED_415C_9191_247133DD29E6_.wvu.PrintArea" localSheetId="1" hidden="1">'Riepiloghi'!#REF!,'Riepiloghi'!$B$6:$F$25,'Riepiloghi'!#REF!</definedName>
    <definedName name="Z_47E10DBE_6462_450F_9171_DE127EDE914E_.wvu.PrintArea" localSheetId="1" hidden="1">'Riepiloghi'!#REF!,'Riepiloghi'!$B$6:$F$25,'Riepiloghi'!#REF!</definedName>
    <definedName name="Z_9D808311_076C_4022_A5F4_54A835FF97F0_.wvu.PrintArea" localSheetId="1" hidden="1">'Riepiloghi'!#REF!,'Riepiloghi'!$B$6:$F$25,'Riepiloghi'!#REF!</definedName>
  </definedNames>
  <calcPr fullCalcOnLoad="1"/>
</workbook>
</file>

<file path=xl/sharedStrings.xml><?xml version="1.0" encoding="utf-8"?>
<sst xmlns="http://schemas.openxmlformats.org/spreadsheetml/2006/main" count="301" uniqueCount="116">
  <si>
    <t>Iscritti</t>
  </si>
  <si>
    <t>SEZ</t>
  </si>
  <si>
    <t>SEGGIO</t>
  </si>
  <si>
    <t>UBICAZIONE</t>
  </si>
  <si>
    <t>NUM</t>
  </si>
  <si>
    <t>Maschi</t>
  </si>
  <si>
    <t>Totali</t>
  </si>
  <si>
    <t>01</t>
  </si>
  <si>
    <t>LICEO LAGRANGIA</t>
  </si>
  <si>
    <t xml:space="preserve">             Via  DUOMO</t>
  </si>
  <si>
    <t>3</t>
  </si>
  <si>
    <t>02</t>
  </si>
  <si>
    <t>03</t>
  </si>
  <si>
    <t>CASA DI RIPOSO</t>
  </si>
  <si>
    <t>PIAZZA MAZZINI</t>
  </si>
  <si>
    <t>15</t>
  </si>
  <si>
    <t>04</t>
  </si>
  <si>
    <t>ISTITUTO MAGISTRALE ROSA STAMPA</t>
  </si>
  <si>
    <t>CORSO ITALIA</t>
  </si>
  <si>
    <t>05</t>
  </si>
  <si>
    <t>06</t>
  </si>
  <si>
    <t>07</t>
  </si>
  <si>
    <t>08</t>
  </si>
  <si>
    <t>SCUOLA ROSA STAMPA</t>
  </si>
  <si>
    <t>VIA CAPPELLINA</t>
  </si>
  <si>
    <t>09</t>
  </si>
  <si>
    <t>SCUOLA ELEMENTARE MARCONI</t>
  </si>
  <si>
    <t>VIA ANADONE</t>
  </si>
  <si>
    <t>7</t>
  </si>
  <si>
    <t>10</t>
  </si>
  <si>
    <t>SCUOLA MEDIA G. FERRARI</t>
  </si>
  <si>
    <t>VIA CERRONE</t>
  </si>
  <si>
    <t>11</t>
  </si>
  <si>
    <t>12</t>
  </si>
  <si>
    <t>13</t>
  </si>
  <si>
    <t>SCUOLE ELEMENTARI G. FERRARIS</t>
  </si>
  <si>
    <t>PIAZZA CESARE BATTISTI</t>
  </si>
  <si>
    <t>14</t>
  </si>
  <si>
    <t>6</t>
  </si>
  <si>
    <t>16</t>
  </si>
  <si>
    <t>17</t>
  </si>
  <si>
    <t>18</t>
  </si>
  <si>
    <t>CORSO PALESTRO</t>
  </si>
  <si>
    <t>19</t>
  </si>
  <si>
    <t>20</t>
  </si>
  <si>
    <t>SCUOLE ELEMENTARI REGINA PACIS</t>
  </si>
  <si>
    <t>VIA GUILLA</t>
  </si>
  <si>
    <t>21</t>
  </si>
  <si>
    <t>22</t>
  </si>
  <si>
    <t>23</t>
  </si>
  <si>
    <t>24</t>
  </si>
  <si>
    <t>SCUOLA MEDIA B. LANINO</t>
  </si>
  <si>
    <t>CORSO TANARO</t>
  </si>
  <si>
    <t>25</t>
  </si>
  <si>
    <t>26</t>
  </si>
  <si>
    <t>27</t>
  </si>
  <si>
    <t>28</t>
  </si>
  <si>
    <t>29</t>
  </si>
  <si>
    <t>SCUOLE ELEMENTARI CARDUCCI</t>
  </si>
  <si>
    <t>VIA TRENTO</t>
  </si>
  <si>
    <t>30</t>
  </si>
  <si>
    <t>31</t>
  </si>
  <si>
    <t>32</t>
  </si>
  <si>
    <t>SCUOLA ELEMENTARE BERTINETTI</t>
  </si>
  <si>
    <t>VIA DEGLI ZUAVI</t>
  </si>
  <si>
    <t>33</t>
  </si>
  <si>
    <t>34</t>
  </si>
  <si>
    <t>35</t>
  </si>
  <si>
    <t>36</t>
  </si>
  <si>
    <t>SCUOLA ELEMENTARE GOZZANO</t>
  </si>
  <si>
    <t>PIAZZA SARDEGNA</t>
  </si>
  <si>
    <t>8</t>
  </si>
  <si>
    <t>37</t>
  </si>
  <si>
    <t>38</t>
  </si>
  <si>
    <t>39</t>
  </si>
  <si>
    <t>40</t>
  </si>
  <si>
    <t>SCUOLE ELEMENTARI DE AMICIS</t>
  </si>
  <si>
    <t>VIA DEL VEZZOLANO</t>
  </si>
  <si>
    <t>41</t>
  </si>
  <si>
    <t>42</t>
  </si>
  <si>
    <t>43</t>
  </si>
  <si>
    <t>SCUOLE ROSA STAMPA</t>
  </si>
  <si>
    <t>4</t>
  </si>
  <si>
    <t>44</t>
  </si>
  <si>
    <t>45</t>
  </si>
  <si>
    <t>SCUOLA ELEMENTARE RODARI</t>
  </si>
  <si>
    <t>VIA BORSI</t>
  </si>
  <si>
    <t>46</t>
  </si>
  <si>
    <t>47</t>
  </si>
  <si>
    <t>48</t>
  </si>
  <si>
    <t>49</t>
  </si>
  <si>
    <t>TOTALI</t>
  </si>
  <si>
    <t>Votanti</t>
  </si>
  <si>
    <t>Percen.</t>
  </si>
  <si>
    <t>Raccolta Affluenze</t>
  </si>
  <si>
    <t xml:space="preserve">RIEPILOGO AFFLUENZA ELETTORI </t>
  </si>
  <si>
    <t>ore</t>
  </si>
  <si>
    <t>Centro Elaborazione Dati</t>
  </si>
  <si>
    <t>Comune di Vercelli</t>
  </si>
  <si>
    <t>su</t>
  </si>
  <si>
    <t xml:space="preserve">  LICEO SCIENTIFICO AVOGADRO</t>
  </si>
  <si>
    <t>OSPEDALE SANT'ANDREA</t>
  </si>
  <si>
    <t>CORSO ABBIATE</t>
  </si>
  <si>
    <t>Sezioni scrutinate</t>
  </si>
  <si>
    <t>CENTRO INCONTRO CONCORDIA</t>
  </si>
  <si>
    <t>VIA M. DEL KIWU</t>
  </si>
  <si>
    <t>Elezioni</t>
  </si>
  <si>
    <t>Femmine</t>
  </si>
  <si>
    <t>Iscritti Maschi</t>
  </si>
  <si>
    <t>Iscritti Femmine</t>
  </si>
  <si>
    <t>Iscritti   Totali</t>
  </si>
  <si>
    <t>Percent. Totali</t>
  </si>
  <si>
    <t>Votanti  Totali</t>
  </si>
  <si>
    <t>6 - 7 Giugno 2009</t>
  </si>
  <si>
    <t>Affluenze Sabato</t>
  </si>
  <si>
    <t>Comunali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</si>
</sst>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%"/>
  </numFmts>
  <fonts count="10">
    <font>
      <sz val="10"/>
      <name val="Arial"/>
      <family val="0"/>
    </font>
    <font>
      <b/>
      <sz val="10"/>
      <name val="Arial"/>
      <family val="2"/>
    </font>
    <font>
      <b/>
      <i/>
      <sz val="10"/>
      <color indexed="9"/>
      <name val="Arial"/>
      <family val="0"/>
    </font>
    <font>
      <sz val="10"/>
      <color indexed="56"/>
      <name val="Arial"/>
      <family val="2"/>
    </font>
    <font>
      <b/>
      <sz val="10"/>
      <name val="Times New Roman"/>
      <family val="0"/>
    </font>
    <font>
      <sz val="9"/>
      <name val="Arial"/>
      <family val="2"/>
    </font>
    <font>
      <sz val="10"/>
      <color indexed="2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56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/>
    </xf>
    <xf numFmtId="1" fontId="1" fillId="3" borderId="2" xfId="0" applyNumberFormat="1" applyFont="1" applyFill="1" applyBorder="1" applyAlignment="1" applyProtection="1">
      <alignment horizontal="center"/>
      <protection/>
    </xf>
    <xf numFmtId="10" fontId="3" fillId="0" borderId="1" xfId="0" applyNumberFormat="1" applyFont="1" applyBorder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4" borderId="0" xfId="0" applyFill="1" applyAlignment="1" applyProtection="1">
      <alignment/>
      <protection/>
    </xf>
    <xf numFmtId="1" fontId="0" fillId="4" borderId="0" xfId="0" applyNumberFormat="1" applyFill="1" applyBorder="1" applyAlignment="1" applyProtection="1">
      <alignment horizontal="center"/>
      <protection/>
    </xf>
    <xf numFmtId="0" fontId="0" fillId="4" borderId="0" xfId="0" applyFill="1" applyAlignment="1" applyProtection="1">
      <alignment horizontal="center"/>
      <protection/>
    </xf>
    <xf numFmtId="10" fontId="7" fillId="5" borderId="1" xfId="0" applyNumberFormat="1" applyFont="1" applyFill="1" applyBorder="1" applyAlignment="1" applyProtection="1">
      <alignment horizontal="center"/>
      <protection/>
    </xf>
    <xf numFmtId="1" fontId="8" fillId="5" borderId="3" xfId="0" applyNumberFormat="1" applyFont="1" applyFill="1" applyBorder="1" applyAlignment="1" applyProtection="1">
      <alignment horizontal="center"/>
      <protection/>
    </xf>
    <xf numFmtId="10" fontId="8" fillId="5" borderId="4" xfId="0" applyNumberFormat="1" applyFont="1" applyFill="1" applyBorder="1" applyAlignment="1" applyProtection="1">
      <alignment horizontal="center"/>
      <protection/>
    </xf>
    <xf numFmtId="1" fontId="8" fillId="5" borderId="4" xfId="0" applyNumberFormat="1" applyFont="1" applyFill="1" applyBorder="1" applyAlignment="1" applyProtection="1">
      <alignment horizontal="center"/>
      <protection/>
    </xf>
    <xf numFmtId="0" fontId="0" fillId="6" borderId="0" xfId="0" applyFont="1" applyFill="1" applyAlignment="1" applyProtection="1">
      <alignment horizontal="center"/>
      <protection/>
    </xf>
    <xf numFmtId="0" fontId="0" fillId="6" borderId="0" xfId="0" applyFill="1" applyAlignment="1" applyProtection="1">
      <alignment shrinkToFit="1"/>
      <protection/>
    </xf>
    <xf numFmtId="0" fontId="0" fillId="6" borderId="0" xfId="0" applyFill="1" applyAlignment="1" applyProtection="1">
      <alignment/>
      <protection/>
    </xf>
    <xf numFmtId="20" fontId="0" fillId="6" borderId="0" xfId="0" applyNumberForma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6" borderId="0" xfId="0" applyFont="1" applyFill="1" applyAlignment="1" applyProtection="1">
      <alignment horizontal="center" shrinkToFit="1"/>
      <protection/>
    </xf>
    <xf numFmtId="0" fontId="0" fillId="6" borderId="0" xfId="0" applyFill="1" applyAlignment="1" applyProtection="1">
      <alignment/>
      <protection/>
    </xf>
    <xf numFmtId="49" fontId="0" fillId="6" borderId="0" xfId="0" applyNumberFormat="1" applyFont="1" applyFill="1" applyAlignment="1" applyProtection="1">
      <alignment horizontal="center" wrapText="1"/>
      <protection/>
    </xf>
    <xf numFmtId="0" fontId="0" fillId="0" borderId="0" xfId="0" applyAlignment="1" applyProtection="1">
      <alignment shrinkToFit="1"/>
      <protection/>
    </xf>
    <xf numFmtId="22" fontId="1" fillId="0" borderId="0" xfId="0" applyNumberFormat="1" applyFont="1" applyAlignment="1" applyProtection="1">
      <alignment horizontal="center"/>
      <protection/>
    </xf>
    <xf numFmtId="1" fontId="1" fillId="3" borderId="5" xfId="0" applyNumberFormat="1" applyFont="1" applyFill="1" applyBorder="1" applyAlignment="1" applyProtection="1">
      <alignment horizontal="center"/>
      <protection/>
    </xf>
    <xf numFmtId="1" fontId="1" fillId="3" borderId="6" xfId="0" applyNumberFormat="1" applyFont="1" applyFill="1" applyBorder="1" applyAlignment="1" applyProtection="1">
      <alignment horizontal="center"/>
      <protection/>
    </xf>
    <xf numFmtId="1" fontId="6" fillId="5" borderId="5" xfId="0" applyNumberFormat="1" applyFont="1" applyFill="1" applyBorder="1" applyAlignment="1" applyProtection="1">
      <alignment horizontal="center"/>
      <protection/>
    </xf>
    <xf numFmtId="1" fontId="6" fillId="5" borderId="6" xfId="0" applyNumberFormat="1" applyFont="1" applyFill="1" applyBorder="1" applyAlignment="1" applyProtection="1">
      <alignment horizontal="center"/>
      <protection/>
    </xf>
    <xf numFmtId="1" fontId="0" fillId="7" borderId="6" xfId="0" applyNumberFormat="1" applyFont="1" applyFill="1" applyBorder="1" applyAlignment="1" applyProtection="1">
      <alignment horizontal="center"/>
      <protection/>
    </xf>
    <xf numFmtId="1" fontId="0" fillId="7" borderId="7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horizontal="center"/>
      <protection/>
    </xf>
    <xf numFmtId="1" fontId="1" fillId="3" borderId="8" xfId="0" applyNumberFormat="1" applyFont="1" applyFill="1" applyBorder="1" applyAlignment="1" applyProtection="1">
      <alignment horizontal="center"/>
      <protection/>
    </xf>
    <xf numFmtId="1" fontId="1" fillId="3" borderId="9" xfId="0" applyNumberFormat="1" applyFont="1" applyFill="1" applyBorder="1" applyAlignment="1" applyProtection="1">
      <alignment horizontal="center"/>
      <protection/>
    </xf>
    <xf numFmtId="1" fontId="6" fillId="5" borderId="8" xfId="0" applyNumberFormat="1" applyFont="1" applyFill="1" applyBorder="1" applyAlignment="1" applyProtection="1">
      <alignment horizontal="center"/>
      <protection/>
    </xf>
    <xf numFmtId="1" fontId="6" fillId="5" borderId="9" xfId="0" applyNumberFormat="1" applyFont="1" applyFill="1" applyBorder="1" applyAlignment="1" applyProtection="1">
      <alignment horizontal="center"/>
      <protection/>
    </xf>
    <xf numFmtId="1" fontId="0" fillId="7" borderId="9" xfId="0" applyNumberFormat="1" applyFont="1" applyFill="1" applyBorder="1" applyAlignment="1" applyProtection="1">
      <alignment horizontal="center"/>
      <protection/>
    </xf>
    <xf numFmtId="1" fontId="0" fillId="7" borderId="1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" fontId="7" fillId="5" borderId="1" xfId="0" applyNumberFormat="1" applyFont="1" applyFill="1" applyBorder="1" applyAlignment="1" applyProtection="1">
      <alignment horizontal="center"/>
      <protection/>
    </xf>
    <xf numFmtId="1" fontId="0" fillId="2" borderId="1" xfId="0" applyNumberFormat="1" applyFill="1" applyBorder="1" applyAlignment="1" applyProtection="1">
      <alignment horizontal="center"/>
      <protection/>
    </xf>
    <xf numFmtId="1" fontId="2" fillId="8" borderId="0" xfId="0" applyNumberFormat="1" applyFont="1" applyFill="1" applyAlignment="1" applyProtection="1">
      <alignment horizontal="center"/>
      <protection/>
    </xf>
    <xf numFmtId="0" fontId="0" fillId="6" borderId="0" xfId="0" applyFill="1" applyAlignment="1" applyProtection="1">
      <alignment horizontal="center"/>
      <protection/>
    </xf>
    <xf numFmtId="0" fontId="0" fillId="6" borderId="0" xfId="0" applyFill="1" applyAlignment="1" applyProtection="1">
      <alignment horizontal="left"/>
      <protection/>
    </xf>
    <xf numFmtId="10" fontId="9" fillId="0" borderId="1" xfId="0" applyNumberFormat="1" applyFont="1" applyBorder="1" applyAlignment="1" applyProtection="1">
      <alignment horizontal="center"/>
      <protection/>
    </xf>
    <xf numFmtId="1" fontId="8" fillId="5" borderId="11" xfId="0" applyNumberFormat="1" applyFont="1" applyFill="1" applyBorder="1" applyAlignment="1" applyProtection="1">
      <alignment horizontal="center"/>
      <protection/>
    </xf>
    <xf numFmtId="1" fontId="8" fillId="5" borderId="1" xfId="0" applyNumberFormat="1" applyFont="1" applyFill="1" applyBorder="1" applyAlignment="1" applyProtection="1">
      <alignment horizontal="center"/>
      <protection/>
    </xf>
    <xf numFmtId="10" fontId="8" fillId="5" borderId="12" xfId="0" applyNumberFormat="1" applyFont="1" applyFill="1" applyBorder="1" applyAlignment="1" applyProtection="1">
      <alignment horizontal="center"/>
      <protection/>
    </xf>
    <xf numFmtId="10" fontId="8" fillId="5" borderId="13" xfId="0" applyNumberFormat="1" applyFont="1" applyFill="1" applyBorder="1" applyAlignment="1" applyProtection="1">
      <alignment horizontal="center"/>
      <protection/>
    </xf>
    <xf numFmtId="0" fontId="0" fillId="5" borderId="14" xfId="0" applyFill="1" applyBorder="1" applyAlignment="1" applyProtection="1">
      <alignment/>
      <protection/>
    </xf>
    <xf numFmtId="0" fontId="0" fillId="5" borderId="15" xfId="0" applyFill="1" applyBorder="1" applyAlignment="1" applyProtection="1">
      <alignment/>
      <protection/>
    </xf>
    <xf numFmtId="0" fontId="0" fillId="5" borderId="7" xfId="0" applyFill="1" applyBorder="1" applyAlignment="1" applyProtection="1">
      <alignment/>
      <protection/>
    </xf>
    <xf numFmtId="0" fontId="0" fillId="5" borderId="16" xfId="0" applyFill="1" applyBorder="1" applyAlignment="1" applyProtection="1">
      <alignment/>
      <protection/>
    </xf>
    <xf numFmtId="0" fontId="0" fillId="5" borderId="0" xfId="0" applyFill="1" applyBorder="1" applyAlignment="1" applyProtection="1">
      <alignment/>
      <protection/>
    </xf>
    <xf numFmtId="0" fontId="0" fillId="5" borderId="17" xfId="0" applyFill="1" applyBorder="1" applyAlignment="1" applyProtection="1">
      <alignment/>
      <protection/>
    </xf>
    <xf numFmtId="1" fontId="5" fillId="5" borderId="16" xfId="0" applyNumberFormat="1" applyFont="1" applyFill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 wrapText="1"/>
      <protection/>
    </xf>
    <xf numFmtId="0" fontId="0" fillId="5" borderId="0" xfId="0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0" fontId="7" fillId="5" borderId="0" xfId="0" applyFont="1" applyFill="1" applyAlignment="1" applyProtection="1">
      <alignment/>
      <protection/>
    </xf>
    <xf numFmtId="1" fontId="1" fillId="3" borderId="11" xfId="0" applyNumberFormat="1" applyFont="1" applyFill="1" applyBorder="1" applyAlignment="1" applyProtection="1">
      <alignment horizontal="center"/>
      <protection/>
    </xf>
    <xf numFmtId="1" fontId="1" fillId="3" borderId="1" xfId="0" applyNumberFormat="1" applyFont="1" applyFill="1" applyBorder="1" applyAlignment="1" applyProtection="1">
      <alignment horizontal="center"/>
      <protection/>
    </xf>
    <xf numFmtId="1" fontId="1" fillId="3" borderId="18" xfId="0" applyNumberFormat="1" applyFont="1" applyFill="1" applyBorder="1" applyAlignment="1" applyProtection="1">
      <alignment horizontal="center"/>
      <protection/>
    </xf>
    <xf numFmtId="1" fontId="1" fillId="7" borderId="18" xfId="0" applyNumberFormat="1" applyFont="1" applyFill="1" applyBorder="1" applyAlignment="1" applyProtection="1">
      <alignment horizontal="center"/>
      <protection/>
    </xf>
    <xf numFmtId="10" fontId="1" fillId="5" borderId="19" xfId="0" applyNumberFormat="1" applyFont="1" applyFill="1" applyBorder="1" applyAlignment="1" applyProtection="1">
      <alignment horizontal="center"/>
      <protection/>
    </xf>
    <xf numFmtId="0" fontId="0" fillId="5" borderId="20" xfId="0" applyFill="1" applyBorder="1" applyAlignment="1" applyProtection="1">
      <alignment/>
      <protection/>
    </xf>
    <xf numFmtId="0" fontId="0" fillId="5" borderId="21" xfId="0" applyFill="1" applyBorder="1" applyAlignment="1" applyProtection="1">
      <alignment/>
      <protection/>
    </xf>
    <xf numFmtId="0" fontId="0" fillId="5" borderId="10" xfId="0" applyFill="1" applyBorder="1" applyAlignment="1" applyProtection="1">
      <alignment/>
      <protection/>
    </xf>
    <xf numFmtId="0" fontId="0" fillId="3" borderId="1" xfId="0" applyFill="1" applyBorder="1" applyAlignment="1">
      <alignment horizontal="center"/>
    </xf>
    <xf numFmtId="1" fontId="0" fillId="7" borderId="22" xfId="0" applyNumberFormat="1" applyFont="1" applyFill="1" applyBorder="1" applyAlignment="1" applyProtection="1">
      <alignment horizontal="center"/>
      <protection/>
    </xf>
    <xf numFmtId="1" fontId="0" fillId="7" borderId="23" xfId="0" applyNumberFormat="1" applyFont="1" applyFill="1" applyBorder="1" applyAlignment="1" applyProtection="1">
      <alignment horizontal="center"/>
      <protection/>
    </xf>
    <xf numFmtId="1" fontId="0" fillId="7" borderId="24" xfId="0" applyNumberFormat="1" applyFont="1" applyFill="1" applyBorder="1" applyAlignment="1" applyProtection="1">
      <alignment horizontal="center"/>
      <protection/>
    </xf>
    <xf numFmtId="1" fontId="0" fillId="0" borderId="18" xfId="0" applyNumberFormat="1" applyFont="1" applyBorder="1" applyAlignment="1" applyProtection="1">
      <alignment horizontal="center" wrapText="1"/>
      <protection/>
    </xf>
    <xf numFmtId="0" fontId="0" fillId="0" borderId="18" xfId="0" applyBorder="1" applyAlignment="1">
      <alignment horizontal="center" wrapText="1"/>
    </xf>
    <xf numFmtId="1" fontId="7" fillId="5" borderId="25" xfId="0" applyNumberFormat="1" applyFont="1" applyFill="1" applyBorder="1" applyAlignment="1" applyProtection="1">
      <alignment horizontal="center"/>
      <protection/>
    </xf>
    <xf numFmtId="1" fontId="7" fillId="5" borderId="26" xfId="0" applyNumberFormat="1" applyFont="1" applyFill="1" applyBorder="1" applyAlignment="1" applyProtection="1">
      <alignment horizontal="center"/>
      <protection/>
    </xf>
    <xf numFmtId="1" fontId="7" fillId="5" borderId="27" xfId="0" applyNumberFormat="1" applyFont="1" applyFill="1" applyBorder="1" applyAlignment="1" applyProtection="1">
      <alignment horizontal="center"/>
      <protection/>
    </xf>
    <xf numFmtId="1" fontId="7" fillId="5" borderId="28" xfId="0" applyNumberFormat="1" applyFont="1" applyFill="1" applyBorder="1" applyAlignment="1" applyProtection="1">
      <alignment horizontal="center"/>
      <protection/>
    </xf>
    <xf numFmtId="1" fontId="0" fillId="3" borderId="29" xfId="0" applyNumberFormat="1" applyFill="1" applyBorder="1" applyAlignment="1" applyProtection="1">
      <alignment horizontal="center" wrapText="1"/>
      <protection/>
    </xf>
    <xf numFmtId="0" fontId="0" fillId="0" borderId="11" xfId="0" applyBorder="1" applyAlignment="1">
      <alignment horizontal="center" wrapText="1"/>
    </xf>
    <xf numFmtId="1" fontId="0" fillId="3" borderId="30" xfId="0" applyNumberFormat="1" applyFill="1" applyBorder="1" applyAlignment="1" applyProtection="1">
      <alignment horizontal="center" wrapText="1"/>
      <protection/>
    </xf>
    <xf numFmtId="0" fontId="0" fillId="0" borderId="1" xfId="0" applyBorder="1" applyAlignment="1">
      <alignment horizontal="center" wrapText="1"/>
    </xf>
    <xf numFmtId="1" fontId="0" fillId="3" borderId="31" xfId="0" applyNumberFormat="1" applyFill="1" applyBorder="1" applyAlignment="1" applyProtection="1">
      <alignment horizontal="center" wrapText="1"/>
      <protection/>
    </xf>
    <xf numFmtId="1" fontId="0" fillId="7" borderId="18" xfId="0" applyNumberFormat="1" applyFont="1" applyFill="1" applyBorder="1" applyAlignment="1" applyProtection="1">
      <alignment horizontal="center" wrapText="1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1" fontId="0" fillId="5" borderId="16" xfId="0" applyNumberFormat="1" applyFill="1" applyBorder="1" applyAlignment="1" applyProtection="1">
      <alignment horizontal="center"/>
      <protection/>
    </xf>
    <xf numFmtId="1" fontId="0" fillId="5" borderId="0" xfId="0" applyNumberFormat="1" applyFill="1" applyBorder="1" applyAlignment="1" applyProtection="1">
      <alignment horizontal="center"/>
      <protection/>
    </xf>
    <xf numFmtId="1" fontId="0" fillId="5" borderId="17" xfId="0" applyNumberFormat="1" applyFill="1" applyBorder="1" applyAlignment="1" applyProtection="1">
      <alignment horizontal="center"/>
      <protection/>
    </xf>
    <xf numFmtId="0" fontId="4" fillId="5" borderId="16" xfId="0" applyFont="1" applyFill="1" applyBorder="1" applyAlignment="1" applyProtection="1">
      <alignment horizontal="center"/>
      <protection/>
    </xf>
    <xf numFmtId="0" fontId="4" fillId="5" borderId="0" xfId="0" applyFont="1" applyFill="1" applyBorder="1" applyAlignment="1" applyProtection="1">
      <alignment horizontal="center"/>
      <protection/>
    </xf>
    <xf numFmtId="0" fontId="4" fillId="5" borderId="17" xfId="0" applyFont="1" applyFill="1" applyBorder="1" applyAlignment="1" applyProtection="1">
      <alignment horizontal="center"/>
      <protection/>
    </xf>
    <xf numFmtId="1" fontId="5" fillId="5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1</xdr:row>
      <xdr:rowOff>85725</xdr:rowOff>
    </xdr:from>
    <xdr:to>
      <xdr:col>2</xdr:col>
      <xdr:colOff>323850</xdr:colOff>
      <xdr:row>3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81100" y="247650"/>
          <a:ext cx="18669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Centro Elaborazione Dati
Comune di Vercelli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47625</xdr:rowOff>
    </xdr:from>
    <xdr:to>
      <xdr:col>1</xdr:col>
      <xdr:colOff>228600</xdr:colOff>
      <xdr:row>3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504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1"/>
  <sheetViews>
    <sheetView tabSelected="1" workbookViewId="0" topLeftCell="D37">
      <selection activeCell="M58" sqref="M58"/>
    </sheetView>
  </sheetViews>
  <sheetFormatPr defaultColWidth="9.140625" defaultRowHeight="12.75"/>
  <cols>
    <col min="1" max="1" width="4.57421875" style="6" customWidth="1"/>
    <col min="2" max="2" width="36.28125" style="6" customWidth="1"/>
    <col min="3" max="3" width="24.57421875" style="6" customWidth="1"/>
    <col min="4" max="4" width="4.7109375" style="6" customWidth="1"/>
    <col min="5" max="5" width="10.421875" style="23" customWidth="1"/>
    <col min="6" max="6" width="10.28125" style="23" customWidth="1"/>
    <col min="7" max="7" width="8.8515625" style="23" customWidth="1"/>
    <col min="8" max="8" width="6.421875" style="6" customWidth="1"/>
    <col min="9" max="14" width="11.8515625" style="6" customWidth="1"/>
    <col min="15" max="15" width="6.421875" style="6" customWidth="1"/>
    <col min="16" max="16384" width="8.8515625" style="6" customWidth="1"/>
  </cols>
  <sheetData>
    <row r="1" ht="12.75"/>
    <row r="2" spans="5:11" ht="12.75">
      <c r="E2" s="14" t="s">
        <v>106</v>
      </c>
      <c r="F2" s="15"/>
      <c r="G2" s="15" t="s">
        <v>114</v>
      </c>
      <c r="H2" s="16" t="s">
        <v>96</v>
      </c>
      <c r="I2" s="17"/>
      <c r="J2" s="17">
        <v>0.9166666666666666</v>
      </c>
      <c r="K2" s="17"/>
    </row>
    <row r="3" spans="2:11" ht="12.75">
      <c r="B3" s="18"/>
      <c r="C3" s="19"/>
      <c r="D3" s="19"/>
      <c r="E3" s="20" t="s">
        <v>115</v>
      </c>
      <c r="F3" s="15"/>
      <c r="G3" s="21" t="s">
        <v>97</v>
      </c>
      <c r="H3" s="16"/>
      <c r="I3" s="16"/>
      <c r="J3" s="16" t="s">
        <v>98</v>
      </c>
      <c r="K3" s="16"/>
    </row>
    <row r="4" spans="2:11" ht="26.25" customHeight="1">
      <c r="B4" s="18"/>
      <c r="C4" s="19"/>
      <c r="D4" s="19"/>
      <c r="E4" s="22" t="s">
        <v>113</v>
      </c>
      <c r="F4" s="15"/>
      <c r="G4" s="21" t="s">
        <v>103</v>
      </c>
      <c r="H4" s="16"/>
      <c r="I4" s="16">
        <v>49</v>
      </c>
      <c r="J4" s="42"/>
      <c r="K4" s="43"/>
    </row>
    <row r="5" ht="13.5" thickBot="1"/>
    <row r="6" spans="3:15" ht="13.5" thickBot="1">
      <c r="C6" s="24">
        <f ca="1">NOW()</f>
        <v>39970.931171296295</v>
      </c>
      <c r="I6" s="69" t="str">
        <f>$E$2&amp;" "&amp;$E$3&amp;" del "&amp;$E$4&amp;" "&amp;$G$2&amp;" "&amp;$H$2&amp;" "&amp;TEXT(J2,"h.mm")</f>
        <v>Elezioni Comunali del 6 - 7 Giugno 2009 Affluenze Sabato ore 22.00</v>
      </c>
      <c r="J6" s="70"/>
      <c r="K6" s="70"/>
      <c r="L6" s="70"/>
      <c r="M6" s="70"/>
      <c r="N6" s="71"/>
      <c r="O6" s="5"/>
    </row>
    <row r="7" spans="5:15" ht="12.75">
      <c r="E7" s="25" t="s">
        <v>0</v>
      </c>
      <c r="F7" s="26" t="s">
        <v>0</v>
      </c>
      <c r="G7" s="26" t="s">
        <v>0</v>
      </c>
      <c r="I7" s="27" t="s">
        <v>92</v>
      </c>
      <c r="J7" s="28" t="s">
        <v>93</v>
      </c>
      <c r="K7" s="28" t="s">
        <v>92</v>
      </c>
      <c r="L7" s="28" t="s">
        <v>93</v>
      </c>
      <c r="M7" s="29" t="s">
        <v>92</v>
      </c>
      <c r="N7" s="30" t="s">
        <v>93</v>
      </c>
      <c r="O7" s="5"/>
    </row>
    <row r="8" spans="1:15" ht="13.5" thickBot="1">
      <c r="A8" s="31" t="s">
        <v>1</v>
      </c>
      <c r="B8" s="31" t="s">
        <v>2</v>
      </c>
      <c r="C8" s="31" t="s">
        <v>3</v>
      </c>
      <c r="D8" s="31" t="s">
        <v>4</v>
      </c>
      <c r="E8" s="32" t="s">
        <v>5</v>
      </c>
      <c r="F8" s="33" t="s">
        <v>107</v>
      </c>
      <c r="G8" s="33" t="s">
        <v>6</v>
      </c>
      <c r="H8" s="31" t="s">
        <v>1</v>
      </c>
      <c r="I8" s="34" t="s">
        <v>5</v>
      </c>
      <c r="J8" s="35" t="s">
        <v>5</v>
      </c>
      <c r="K8" s="35" t="s">
        <v>107</v>
      </c>
      <c r="L8" s="35" t="s">
        <v>107</v>
      </c>
      <c r="M8" s="36" t="s">
        <v>6</v>
      </c>
      <c r="N8" s="37" t="s">
        <v>6</v>
      </c>
      <c r="O8" s="31" t="s">
        <v>1</v>
      </c>
    </row>
    <row r="9" spans="1:15" ht="12.75">
      <c r="A9" s="5" t="s">
        <v>7</v>
      </c>
      <c r="B9" s="5" t="s">
        <v>8</v>
      </c>
      <c r="C9" s="38" t="s">
        <v>9</v>
      </c>
      <c r="D9" s="5">
        <v>3</v>
      </c>
      <c r="E9" s="68">
        <v>454</v>
      </c>
      <c r="F9" s="68">
        <v>544</v>
      </c>
      <c r="G9" s="2">
        <f aca="true" t="shared" si="0" ref="G9:G40">SUM(E9:F9)</f>
        <v>998</v>
      </c>
      <c r="H9" s="5" t="s">
        <v>7</v>
      </c>
      <c r="I9" s="39"/>
      <c r="J9" s="10" t="e">
        <f>(I9/#REF!)</f>
        <v>#REF!</v>
      </c>
      <c r="K9" s="39"/>
      <c r="L9" s="10" t="e">
        <f>(K9/#REF!)</f>
        <v>#REF!</v>
      </c>
      <c r="M9" s="1">
        <v>200</v>
      </c>
      <c r="N9" s="4">
        <f aca="true" t="shared" si="1" ref="N9:N40">(M9/G9)</f>
        <v>0.20040080160320642</v>
      </c>
      <c r="O9" s="5" t="s">
        <v>7</v>
      </c>
    </row>
    <row r="10" spans="1:15" ht="12.75">
      <c r="A10" s="5" t="s">
        <v>11</v>
      </c>
      <c r="B10" s="5" t="s">
        <v>8</v>
      </c>
      <c r="C10" s="38" t="s">
        <v>9</v>
      </c>
      <c r="D10" s="5">
        <v>3</v>
      </c>
      <c r="E10" s="68">
        <v>294</v>
      </c>
      <c r="F10" s="68">
        <v>469</v>
      </c>
      <c r="G10" s="2">
        <f t="shared" si="0"/>
        <v>763</v>
      </c>
      <c r="H10" s="5" t="s">
        <v>11</v>
      </c>
      <c r="I10" s="39"/>
      <c r="J10" s="10" t="e">
        <f>(I10/#REF!)</f>
        <v>#REF!</v>
      </c>
      <c r="K10" s="39"/>
      <c r="L10" s="10" t="e">
        <f>(K10/#REF!)</f>
        <v>#REF!</v>
      </c>
      <c r="M10" s="1">
        <v>140</v>
      </c>
      <c r="N10" s="4">
        <f t="shared" si="1"/>
        <v>0.1834862385321101</v>
      </c>
      <c r="O10" s="5" t="s">
        <v>11</v>
      </c>
    </row>
    <row r="11" spans="1:15" ht="12.75">
      <c r="A11" s="5" t="s">
        <v>12</v>
      </c>
      <c r="B11" s="5" t="s">
        <v>13</v>
      </c>
      <c r="C11" s="5" t="s">
        <v>14</v>
      </c>
      <c r="D11" s="5" t="s">
        <v>15</v>
      </c>
      <c r="E11" s="68">
        <v>347</v>
      </c>
      <c r="F11" s="68">
        <v>388</v>
      </c>
      <c r="G11" s="2">
        <f t="shared" si="0"/>
        <v>735</v>
      </c>
      <c r="H11" s="5" t="s">
        <v>12</v>
      </c>
      <c r="I11" s="39"/>
      <c r="J11" s="10" t="e">
        <f>(I11/#REF!)</f>
        <v>#REF!</v>
      </c>
      <c r="K11" s="39"/>
      <c r="L11" s="10" t="e">
        <f>(K11/#REF!)</f>
        <v>#REF!</v>
      </c>
      <c r="M11" s="1">
        <v>127</v>
      </c>
      <c r="N11" s="4">
        <f t="shared" si="1"/>
        <v>0.1727891156462585</v>
      </c>
      <c r="O11" s="5" t="s">
        <v>12</v>
      </c>
    </row>
    <row r="12" spans="1:15" ht="12.75">
      <c r="A12" s="5" t="s">
        <v>16</v>
      </c>
      <c r="B12" s="5" t="s">
        <v>17</v>
      </c>
      <c r="C12" s="5" t="s">
        <v>18</v>
      </c>
      <c r="D12" s="5">
        <v>48</v>
      </c>
      <c r="E12" s="68">
        <v>359</v>
      </c>
      <c r="F12" s="68">
        <v>426</v>
      </c>
      <c r="G12" s="2">
        <f t="shared" si="0"/>
        <v>785</v>
      </c>
      <c r="H12" s="5" t="s">
        <v>16</v>
      </c>
      <c r="I12" s="39"/>
      <c r="J12" s="10" t="e">
        <f>(I12/#REF!)</f>
        <v>#REF!</v>
      </c>
      <c r="K12" s="39"/>
      <c r="L12" s="10" t="e">
        <f>(K12/#REF!)</f>
        <v>#REF!</v>
      </c>
      <c r="M12" s="1">
        <v>170</v>
      </c>
      <c r="N12" s="4">
        <f t="shared" si="1"/>
        <v>0.21656050955414013</v>
      </c>
      <c r="O12" s="5" t="s">
        <v>16</v>
      </c>
    </row>
    <row r="13" spans="1:15" ht="12.75">
      <c r="A13" s="5" t="s">
        <v>19</v>
      </c>
      <c r="B13" s="5" t="s">
        <v>17</v>
      </c>
      <c r="C13" s="5" t="s">
        <v>18</v>
      </c>
      <c r="D13" s="5">
        <v>48</v>
      </c>
      <c r="E13" s="68">
        <v>329</v>
      </c>
      <c r="F13" s="68">
        <v>368</v>
      </c>
      <c r="G13" s="2">
        <f t="shared" si="0"/>
        <v>697</v>
      </c>
      <c r="H13" s="5" t="s">
        <v>19</v>
      </c>
      <c r="I13" s="39"/>
      <c r="J13" s="10" t="e">
        <f>(I13/#REF!)</f>
        <v>#REF!</v>
      </c>
      <c r="K13" s="39"/>
      <c r="L13" s="10" t="e">
        <f>(K13/#REF!)</f>
        <v>#REF!</v>
      </c>
      <c r="M13" s="1">
        <v>143</v>
      </c>
      <c r="N13" s="4">
        <f t="shared" si="1"/>
        <v>0.20516499282639886</v>
      </c>
      <c r="O13" s="5" t="s">
        <v>19</v>
      </c>
    </row>
    <row r="14" spans="1:15" ht="12.75">
      <c r="A14" s="5" t="s">
        <v>20</v>
      </c>
      <c r="B14" s="5" t="s">
        <v>17</v>
      </c>
      <c r="C14" s="5" t="s">
        <v>18</v>
      </c>
      <c r="D14" s="5">
        <v>48</v>
      </c>
      <c r="E14" s="68">
        <v>398</v>
      </c>
      <c r="F14" s="68">
        <v>425</v>
      </c>
      <c r="G14" s="2">
        <f t="shared" si="0"/>
        <v>823</v>
      </c>
      <c r="H14" s="5" t="s">
        <v>20</v>
      </c>
      <c r="I14" s="39"/>
      <c r="J14" s="10" t="e">
        <f>(I14/#REF!)</f>
        <v>#REF!</v>
      </c>
      <c r="K14" s="39"/>
      <c r="L14" s="10" t="e">
        <f>(K14/#REF!)</f>
        <v>#REF!</v>
      </c>
      <c r="M14" s="1">
        <v>168</v>
      </c>
      <c r="N14" s="4">
        <f t="shared" si="1"/>
        <v>0.20413122721749696</v>
      </c>
      <c r="O14" s="5" t="s">
        <v>20</v>
      </c>
    </row>
    <row r="15" spans="1:15" ht="12.75">
      <c r="A15" s="5" t="s">
        <v>21</v>
      </c>
      <c r="B15" s="5" t="s">
        <v>17</v>
      </c>
      <c r="C15" s="5" t="s">
        <v>18</v>
      </c>
      <c r="D15" s="5">
        <v>48</v>
      </c>
      <c r="E15" s="68">
        <v>335</v>
      </c>
      <c r="F15" s="68">
        <v>404</v>
      </c>
      <c r="G15" s="2">
        <f t="shared" si="0"/>
        <v>739</v>
      </c>
      <c r="H15" s="5" t="s">
        <v>21</v>
      </c>
      <c r="I15" s="39"/>
      <c r="J15" s="10" t="e">
        <f>(I15/#REF!)</f>
        <v>#REF!</v>
      </c>
      <c r="K15" s="39"/>
      <c r="L15" s="10" t="e">
        <f>(K15/#REF!)</f>
        <v>#REF!</v>
      </c>
      <c r="M15" s="1">
        <v>151</v>
      </c>
      <c r="N15" s="4">
        <f t="shared" si="1"/>
        <v>0.20433017591339647</v>
      </c>
      <c r="O15" s="5" t="s">
        <v>21</v>
      </c>
    </row>
    <row r="16" spans="1:15" ht="12.75">
      <c r="A16" s="5" t="s">
        <v>22</v>
      </c>
      <c r="B16" s="5" t="s">
        <v>23</v>
      </c>
      <c r="C16" s="5" t="s">
        <v>24</v>
      </c>
      <c r="D16" s="5">
        <v>4</v>
      </c>
      <c r="E16" s="68">
        <v>379</v>
      </c>
      <c r="F16" s="68">
        <v>387</v>
      </c>
      <c r="G16" s="2">
        <f t="shared" si="0"/>
        <v>766</v>
      </c>
      <c r="H16" s="5" t="s">
        <v>22</v>
      </c>
      <c r="I16" s="39"/>
      <c r="J16" s="10" t="e">
        <f>(I16/#REF!)</f>
        <v>#REF!</v>
      </c>
      <c r="K16" s="39"/>
      <c r="L16" s="10" t="e">
        <f>(K16/#REF!)</f>
        <v>#REF!</v>
      </c>
      <c r="M16" s="1">
        <v>148</v>
      </c>
      <c r="N16" s="4">
        <f t="shared" si="1"/>
        <v>0.19321148825065274</v>
      </c>
      <c r="O16" s="5" t="s">
        <v>22</v>
      </c>
    </row>
    <row r="17" spans="1:15" ht="12.75">
      <c r="A17" s="5" t="s">
        <v>25</v>
      </c>
      <c r="B17" s="5" t="s">
        <v>26</v>
      </c>
      <c r="C17" s="5" t="s">
        <v>27</v>
      </c>
      <c r="D17" s="5" t="s">
        <v>28</v>
      </c>
      <c r="E17" s="68">
        <v>443</v>
      </c>
      <c r="F17" s="68">
        <v>496</v>
      </c>
      <c r="G17" s="2">
        <f t="shared" si="0"/>
        <v>939</v>
      </c>
      <c r="H17" s="5" t="s">
        <v>25</v>
      </c>
      <c r="I17" s="39"/>
      <c r="J17" s="10" t="e">
        <f>(I17/#REF!)</f>
        <v>#REF!</v>
      </c>
      <c r="K17" s="39"/>
      <c r="L17" s="10" t="e">
        <f>(K17/#REF!)</f>
        <v>#REF!</v>
      </c>
      <c r="M17" s="1">
        <v>213</v>
      </c>
      <c r="N17" s="4">
        <f t="shared" si="1"/>
        <v>0.2268370607028754</v>
      </c>
      <c r="O17" s="5" t="s">
        <v>25</v>
      </c>
    </row>
    <row r="18" spans="1:15" ht="12.75">
      <c r="A18" s="5" t="s">
        <v>29</v>
      </c>
      <c r="B18" s="5" t="s">
        <v>30</v>
      </c>
      <c r="C18" s="5" t="s">
        <v>31</v>
      </c>
      <c r="D18" s="5">
        <v>17</v>
      </c>
      <c r="E18" s="68">
        <v>410</v>
      </c>
      <c r="F18" s="68">
        <v>472</v>
      </c>
      <c r="G18" s="2">
        <f t="shared" si="0"/>
        <v>882</v>
      </c>
      <c r="H18" s="5" t="s">
        <v>29</v>
      </c>
      <c r="I18" s="39"/>
      <c r="J18" s="10" t="e">
        <f>(I18/#REF!)</f>
        <v>#REF!</v>
      </c>
      <c r="K18" s="39"/>
      <c r="L18" s="10" t="e">
        <f>(K18/#REF!)</f>
        <v>#REF!</v>
      </c>
      <c r="M18" s="1">
        <v>218</v>
      </c>
      <c r="N18" s="4">
        <f t="shared" si="1"/>
        <v>0.2471655328798186</v>
      </c>
      <c r="O18" s="5" t="s">
        <v>29</v>
      </c>
    </row>
    <row r="19" spans="1:15" ht="12.75">
      <c r="A19" s="5" t="s">
        <v>32</v>
      </c>
      <c r="B19" s="5" t="s">
        <v>30</v>
      </c>
      <c r="C19" s="5" t="s">
        <v>31</v>
      </c>
      <c r="D19" s="5">
        <v>17</v>
      </c>
      <c r="E19" s="68">
        <v>388</v>
      </c>
      <c r="F19" s="68">
        <v>476</v>
      </c>
      <c r="G19" s="2">
        <f t="shared" si="0"/>
        <v>864</v>
      </c>
      <c r="H19" s="5" t="s">
        <v>32</v>
      </c>
      <c r="I19" s="39"/>
      <c r="J19" s="10" t="e">
        <f>(I19/#REF!)</f>
        <v>#REF!</v>
      </c>
      <c r="K19" s="39"/>
      <c r="L19" s="10" t="e">
        <f>(K19/#REF!)</f>
        <v>#REF!</v>
      </c>
      <c r="M19" s="1">
        <v>191</v>
      </c>
      <c r="N19" s="4">
        <f t="shared" si="1"/>
        <v>0.22106481481481483</v>
      </c>
      <c r="O19" s="5" t="s">
        <v>32</v>
      </c>
    </row>
    <row r="20" spans="1:15" ht="12.75">
      <c r="A20" s="5" t="s">
        <v>33</v>
      </c>
      <c r="B20" s="5" t="s">
        <v>30</v>
      </c>
      <c r="C20" s="5" t="s">
        <v>31</v>
      </c>
      <c r="D20" s="5">
        <v>17</v>
      </c>
      <c r="E20" s="68">
        <v>401</v>
      </c>
      <c r="F20" s="68">
        <v>469</v>
      </c>
      <c r="G20" s="2">
        <f t="shared" si="0"/>
        <v>870</v>
      </c>
      <c r="H20" s="5" t="s">
        <v>33</v>
      </c>
      <c r="I20" s="39"/>
      <c r="J20" s="10" t="e">
        <f>(I20/#REF!)</f>
        <v>#REF!</v>
      </c>
      <c r="K20" s="39"/>
      <c r="L20" s="10" t="e">
        <f>(K20/#REF!)</f>
        <v>#REF!</v>
      </c>
      <c r="M20" s="1">
        <v>186</v>
      </c>
      <c r="N20" s="4">
        <f t="shared" si="1"/>
        <v>0.21379310344827587</v>
      </c>
      <c r="O20" s="5" t="s">
        <v>33</v>
      </c>
    </row>
    <row r="21" spans="1:15" ht="12.75">
      <c r="A21" s="5" t="s">
        <v>34</v>
      </c>
      <c r="B21" s="5" t="s">
        <v>35</v>
      </c>
      <c r="C21" s="5" t="s">
        <v>36</v>
      </c>
      <c r="D21" s="5">
        <v>6</v>
      </c>
      <c r="E21" s="68">
        <v>327</v>
      </c>
      <c r="F21" s="68">
        <v>452</v>
      </c>
      <c r="G21" s="2">
        <f t="shared" si="0"/>
        <v>779</v>
      </c>
      <c r="H21" s="5" t="s">
        <v>34</v>
      </c>
      <c r="I21" s="39"/>
      <c r="J21" s="10" t="e">
        <f>(I21/#REF!)</f>
        <v>#REF!</v>
      </c>
      <c r="K21" s="39"/>
      <c r="L21" s="10" t="e">
        <f>(K21/#REF!)</f>
        <v>#REF!</v>
      </c>
      <c r="M21" s="1">
        <v>161</v>
      </c>
      <c r="N21" s="4">
        <f t="shared" si="1"/>
        <v>0.20667522464698332</v>
      </c>
      <c r="O21" s="5" t="s">
        <v>34</v>
      </c>
    </row>
    <row r="22" spans="1:15" ht="12.75">
      <c r="A22" s="5" t="s">
        <v>37</v>
      </c>
      <c r="B22" s="5" t="s">
        <v>35</v>
      </c>
      <c r="C22" s="5" t="s">
        <v>36</v>
      </c>
      <c r="D22" s="5" t="s">
        <v>38</v>
      </c>
      <c r="E22" s="68">
        <v>377</v>
      </c>
      <c r="F22" s="68">
        <v>460</v>
      </c>
      <c r="G22" s="2">
        <f t="shared" si="0"/>
        <v>837</v>
      </c>
      <c r="H22" s="5" t="s">
        <v>37</v>
      </c>
      <c r="I22" s="39"/>
      <c r="J22" s="10" t="e">
        <f>(I22/#REF!)</f>
        <v>#REF!</v>
      </c>
      <c r="K22" s="39"/>
      <c r="L22" s="10" t="e">
        <f>(K22/#REF!)</f>
        <v>#REF!</v>
      </c>
      <c r="M22" s="1">
        <v>221</v>
      </c>
      <c r="N22" s="4">
        <f t="shared" si="1"/>
        <v>0.2640382317801673</v>
      </c>
      <c r="O22" s="5" t="s">
        <v>37</v>
      </c>
    </row>
    <row r="23" spans="1:15" ht="12.75">
      <c r="A23" s="5" t="s">
        <v>15</v>
      </c>
      <c r="B23" s="5" t="s">
        <v>35</v>
      </c>
      <c r="C23" s="5" t="s">
        <v>36</v>
      </c>
      <c r="D23" s="5" t="s">
        <v>38</v>
      </c>
      <c r="E23" s="68">
        <v>359</v>
      </c>
      <c r="F23" s="68">
        <v>404</v>
      </c>
      <c r="G23" s="2">
        <f t="shared" si="0"/>
        <v>763</v>
      </c>
      <c r="H23" s="5" t="s">
        <v>15</v>
      </c>
      <c r="I23" s="39"/>
      <c r="J23" s="10" t="e">
        <f>(I23/#REF!)</f>
        <v>#REF!</v>
      </c>
      <c r="K23" s="39"/>
      <c r="L23" s="10" t="e">
        <f>(K23/#REF!)</f>
        <v>#REF!</v>
      </c>
      <c r="M23" s="1">
        <v>168</v>
      </c>
      <c r="N23" s="4">
        <f t="shared" si="1"/>
        <v>0.22018348623853212</v>
      </c>
      <c r="O23" s="5" t="s">
        <v>15</v>
      </c>
    </row>
    <row r="24" spans="1:15" ht="12.75">
      <c r="A24" s="5" t="s">
        <v>39</v>
      </c>
      <c r="B24" s="5" t="s">
        <v>35</v>
      </c>
      <c r="C24" s="5" t="s">
        <v>36</v>
      </c>
      <c r="D24" s="5">
        <v>5</v>
      </c>
      <c r="E24" s="68">
        <v>333</v>
      </c>
      <c r="F24" s="68">
        <v>420</v>
      </c>
      <c r="G24" s="2">
        <f t="shared" si="0"/>
        <v>753</v>
      </c>
      <c r="H24" s="5" t="s">
        <v>39</v>
      </c>
      <c r="I24" s="39"/>
      <c r="J24" s="10" t="e">
        <f>(I24/#REF!)</f>
        <v>#REF!</v>
      </c>
      <c r="K24" s="39"/>
      <c r="L24" s="10" t="e">
        <f>(K24/#REF!)</f>
        <v>#REF!</v>
      </c>
      <c r="M24" s="1">
        <v>203</v>
      </c>
      <c r="N24" s="4">
        <f t="shared" si="1"/>
        <v>0.2695883134130146</v>
      </c>
      <c r="O24" s="5" t="s">
        <v>39</v>
      </c>
    </row>
    <row r="25" spans="1:15" ht="12.75">
      <c r="A25" s="5" t="s">
        <v>40</v>
      </c>
      <c r="B25" s="5" t="s">
        <v>35</v>
      </c>
      <c r="C25" s="5" t="s">
        <v>36</v>
      </c>
      <c r="D25" s="5">
        <v>5</v>
      </c>
      <c r="E25" s="68">
        <v>322</v>
      </c>
      <c r="F25" s="68">
        <v>382</v>
      </c>
      <c r="G25" s="2">
        <f t="shared" si="0"/>
        <v>704</v>
      </c>
      <c r="H25" s="5" t="s">
        <v>40</v>
      </c>
      <c r="I25" s="39"/>
      <c r="J25" s="10" t="e">
        <f>(I25/#REF!)</f>
        <v>#REF!</v>
      </c>
      <c r="K25" s="39"/>
      <c r="L25" s="10" t="e">
        <f>(K25/#REF!)</f>
        <v>#REF!</v>
      </c>
      <c r="M25" s="1">
        <v>187</v>
      </c>
      <c r="N25" s="4">
        <f t="shared" si="1"/>
        <v>0.265625</v>
      </c>
      <c r="O25" s="5" t="s">
        <v>40</v>
      </c>
    </row>
    <row r="26" spans="1:15" ht="12.75">
      <c r="A26" s="5" t="s">
        <v>41</v>
      </c>
      <c r="B26" s="5" t="s">
        <v>100</v>
      </c>
      <c r="C26" s="5" t="s">
        <v>42</v>
      </c>
      <c r="D26" s="5">
        <v>33</v>
      </c>
      <c r="E26" s="68">
        <v>345</v>
      </c>
      <c r="F26" s="68">
        <v>395</v>
      </c>
      <c r="G26" s="2">
        <f t="shared" si="0"/>
        <v>740</v>
      </c>
      <c r="H26" s="5" t="s">
        <v>41</v>
      </c>
      <c r="I26" s="39"/>
      <c r="J26" s="10" t="e">
        <f>(I26/#REF!)</f>
        <v>#REF!</v>
      </c>
      <c r="K26" s="39"/>
      <c r="L26" s="10" t="e">
        <f>(K26/#REF!)</f>
        <v>#REF!</v>
      </c>
      <c r="M26" s="1">
        <v>172</v>
      </c>
      <c r="N26" s="4">
        <f t="shared" si="1"/>
        <v>0.23243243243243245</v>
      </c>
      <c r="O26" s="5" t="s">
        <v>41</v>
      </c>
    </row>
    <row r="27" spans="1:15" ht="12.75">
      <c r="A27" s="5" t="s">
        <v>43</v>
      </c>
      <c r="B27" s="5" t="s">
        <v>100</v>
      </c>
      <c r="C27" s="5" t="s">
        <v>42</v>
      </c>
      <c r="D27" s="5">
        <v>33</v>
      </c>
      <c r="E27" s="68">
        <v>366</v>
      </c>
      <c r="F27" s="68">
        <v>405</v>
      </c>
      <c r="G27" s="2">
        <f t="shared" si="0"/>
        <v>771</v>
      </c>
      <c r="H27" s="5" t="s">
        <v>43</v>
      </c>
      <c r="I27" s="39"/>
      <c r="J27" s="10" t="e">
        <f>(I27/#REF!)</f>
        <v>#REF!</v>
      </c>
      <c r="K27" s="39"/>
      <c r="L27" s="10" t="e">
        <f>(K27/#REF!)</f>
        <v>#REF!</v>
      </c>
      <c r="M27" s="1">
        <v>175</v>
      </c>
      <c r="N27" s="4">
        <f t="shared" si="1"/>
        <v>0.22697795071335927</v>
      </c>
      <c r="O27" s="5" t="s">
        <v>43</v>
      </c>
    </row>
    <row r="28" spans="1:15" ht="12.75">
      <c r="A28" s="5" t="s">
        <v>44</v>
      </c>
      <c r="B28" s="5" t="s">
        <v>45</v>
      </c>
      <c r="C28" s="5" t="s">
        <v>46</v>
      </c>
      <c r="D28" s="5"/>
      <c r="E28" s="68">
        <v>397</v>
      </c>
      <c r="F28" s="68">
        <v>447</v>
      </c>
      <c r="G28" s="2">
        <f t="shared" si="0"/>
        <v>844</v>
      </c>
      <c r="H28" s="5" t="s">
        <v>44</v>
      </c>
      <c r="I28" s="39"/>
      <c r="J28" s="10" t="e">
        <f>(I28/#REF!)</f>
        <v>#REF!</v>
      </c>
      <c r="K28" s="39"/>
      <c r="L28" s="10" t="e">
        <f>(K28/#REF!)</f>
        <v>#REF!</v>
      </c>
      <c r="M28" s="1">
        <v>208</v>
      </c>
      <c r="N28" s="4">
        <f t="shared" si="1"/>
        <v>0.24644549763033174</v>
      </c>
      <c r="O28" s="5" t="s">
        <v>44</v>
      </c>
    </row>
    <row r="29" spans="1:15" ht="12.75">
      <c r="A29" s="5" t="s">
        <v>47</v>
      </c>
      <c r="B29" s="5" t="s">
        <v>45</v>
      </c>
      <c r="C29" s="5" t="s">
        <v>46</v>
      </c>
      <c r="D29" s="5"/>
      <c r="E29" s="68">
        <v>424</v>
      </c>
      <c r="F29" s="68">
        <v>464</v>
      </c>
      <c r="G29" s="2">
        <f t="shared" si="0"/>
        <v>888</v>
      </c>
      <c r="H29" s="5" t="s">
        <v>47</v>
      </c>
      <c r="I29" s="39"/>
      <c r="J29" s="10" t="e">
        <f>(I29/#REF!)</f>
        <v>#REF!</v>
      </c>
      <c r="K29" s="39"/>
      <c r="L29" s="10" t="e">
        <f>(K29/#REF!)</f>
        <v>#REF!</v>
      </c>
      <c r="M29" s="1">
        <v>188</v>
      </c>
      <c r="N29" s="4">
        <f t="shared" si="1"/>
        <v>0.21171171171171171</v>
      </c>
      <c r="O29" s="5" t="s">
        <v>47</v>
      </c>
    </row>
    <row r="30" spans="1:15" ht="12.75">
      <c r="A30" s="5" t="s">
        <v>48</v>
      </c>
      <c r="B30" s="5" t="s">
        <v>45</v>
      </c>
      <c r="C30" s="5" t="s">
        <v>46</v>
      </c>
      <c r="D30" s="5"/>
      <c r="E30" s="68">
        <v>326</v>
      </c>
      <c r="F30" s="68">
        <v>338</v>
      </c>
      <c r="G30" s="2">
        <f t="shared" si="0"/>
        <v>664</v>
      </c>
      <c r="H30" s="5" t="s">
        <v>48</v>
      </c>
      <c r="I30" s="39"/>
      <c r="J30" s="10" t="e">
        <f>(I30/#REF!)</f>
        <v>#REF!</v>
      </c>
      <c r="K30" s="39"/>
      <c r="L30" s="10" t="e">
        <f>(K30/#REF!)</f>
        <v>#REF!</v>
      </c>
      <c r="M30" s="1">
        <v>145</v>
      </c>
      <c r="N30" s="4">
        <f t="shared" si="1"/>
        <v>0.2183734939759036</v>
      </c>
      <c r="O30" s="5" t="s">
        <v>48</v>
      </c>
    </row>
    <row r="31" spans="1:15" ht="12.75">
      <c r="A31" s="5" t="s">
        <v>49</v>
      </c>
      <c r="B31" s="5" t="s">
        <v>45</v>
      </c>
      <c r="C31" s="5" t="s">
        <v>46</v>
      </c>
      <c r="D31" s="5"/>
      <c r="E31" s="68">
        <v>343</v>
      </c>
      <c r="F31" s="68">
        <v>374</v>
      </c>
      <c r="G31" s="2">
        <f t="shared" si="0"/>
        <v>717</v>
      </c>
      <c r="H31" s="5" t="s">
        <v>49</v>
      </c>
      <c r="I31" s="39"/>
      <c r="J31" s="10" t="e">
        <f>(I31/#REF!)</f>
        <v>#REF!</v>
      </c>
      <c r="K31" s="39"/>
      <c r="L31" s="10" t="e">
        <f>(K31/#REF!)</f>
        <v>#REF!</v>
      </c>
      <c r="M31" s="1">
        <v>208</v>
      </c>
      <c r="N31" s="4">
        <f t="shared" si="1"/>
        <v>0.2900976290097629</v>
      </c>
      <c r="O31" s="5" t="s">
        <v>49</v>
      </c>
    </row>
    <row r="32" spans="1:15" ht="12.75">
      <c r="A32" s="5" t="s">
        <v>50</v>
      </c>
      <c r="B32" s="5" t="s">
        <v>51</v>
      </c>
      <c r="C32" s="5" t="s">
        <v>52</v>
      </c>
      <c r="D32" s="5"/>
      <c r="E32" s="68">
        <v>443</v>
      </c>
      <c r="F32" s="68">
        <v>505</v>
      </c>
      <c r="G32" s="2">
        <f t="shared" si="0"/>
        <v>948</v>
      </c>
      <c r="H32" s="5" t="s">
        <v>50</v>
      </c>
      <c r="I32" s="39"/>
      <c r="J32" s="10" t="e">
        <f>(I32/#REF!)</f>
        <v>#REF!</v>
      </c>
      <c r="K32" s="39"/>
      <c r="L32" s="10" t="e">
        <f>(K32/#REF!)</f>
        <v>#REF!</v>
      </c>
      <c r="M32" s="1">
        <v>218</v>
      </c>
      <c r="N32" s="4">
        <f t="shared" si="1"/>
        <v>0.229957805907173</v>
      </c>
      <c r="O32" s="5" t="s">
        <v>50</v>
      </c>
    </row>
    <row r="33" spans="1:15" ht="12.75">
      <c r="A33" s="5" t="s">
        <v>53</v>
      </c>
      <c r="B33" s="5" t="s">
        <v>51</v>
      </c>
      <c r="C33" s="5" t="s">
        <v>52</v>
      </c>
      <c r="D33" s="5"/>
      <c r="E33" s="68">
        <v>439</v>
      </c>
      <c r="F33" s="68">
        <v>517</v>
      </c>
      <c r="G33" s="2">
        <f t="shared" si="0"/>
        <v>956</v>
      </c>
      <c r="H33" s="5" t="s">
        <v>53</v>
      </c>
      <c r="I33" s="39"/>
      <c r="J33" s="10" t="e">
        <f>(I33/#REF!)</f>
        <v>#REF!</v>
      </c>
      <c r="K33" s="39"/>
      <c r="L33" s="10" t="e">
        <f>(K33/#REF!)</f>
        <v>#REF!</v>
      </c>
      <c r="M33" s="1">
        <v>247</v>
      </c>
      <c r="N33" s="4">
        <f t="shared" si="1"/>
        <v>0.2583682008368201</v>
      </c>
      <c r="O33" s="5" t="s">
        <v>53</v>
      </c>
    </row>
    <row r="34" spans="1:15" ht="12.75">
      <c r="A34" s="5" t="s">
        <v>54</v>
      </c>
      <c r="B34" s="5" t="s">
        <v>51</v>
      </c>
      <c r="C34" s="5" t="s">
        <v>52</v>
      </c>
      <c r="D34" s="5"/>
      <c r="E34" s="68">
        <v>408</v>
      </c>
      <c r="F34" s="68">
        <v>496</v>
      </c>
      <c r="G34" s="2">
        <f t="shared" si="0"/>
        <v>904</v>
      </c>
      <c r="H34" s="5" t="s">
        <v>54</v>
      </c>
      <c r="I34" s="39"/>
      <c r="J34" s="10" t="e">
        <f>(I34/#REF!)</f>
        <v>#REF!</v>
      </c>
      <c r="K34" s="39"/>
      <c r="L34" s="10" t="e">
        <f>(K34/#REF!)</f>
        <v>#REF!</v>
      </c>
      <c r="M34" s="1">
        <v>204</v>
      </c>
      <c r="N34" s="4">
        <f t="shared" si="1"/>
        <v>0.22566371681415928</v>
      </c>
      <c r="O34" s="5" t="s">
        <v>54</v>
      </c>
    </row>
    <row r="35" spans="1:15" ht="12.75">
      <c r="A35" s="5" t="s">
        <v>55</v>
      </c>
      <c r="B35" s="5" t="s">
        <v>104</v>
      </c>
      <c r="C35" s="5" t="s">
        <v>105</v>
      </c>
      <c r="D35" s="5">
        <v>43</v>
      </c>
      <c r="E35" s="68">
        <v>345</v>
      </c>
      <c r="F35" s="68">
        <v>371</v>
      </c>
      <c r="G35" s="2">
        <f t="shared" si="0"/>
        <v>716</v>
      </c>
      <c r="H35" s="5" t="s">
        <v>55</v>
      </c>
      <c r="I35" s="39"/>
      <c r="J35" s="10" t="e">
        <f>(I35/#REF!)</f>
        <v>#REF!</v>
      </c>
      <c r="K35" s="39"/>
      <c r="L35" s="10" t="e">
        <f>(K35/#REF!)</f>
        <v>#REF!</v>
      </c>
      <c r="M35" s="1">
        <v>184</v>
      </c>
      <c r="N35" s="4">
        <f t="shared" si="1"/>
        <v>0.2569832402234637</v>
      </c>
      <c r="O35" s="5" t="s">
        <v>55</v>
      </c>
    </row>
    <row r="36" spans="1:15" ht="12.75">
      <c r="A36" s="5" t="s">
        <v>56</v>
      </c>
      <c r="B36" s="5" t="s">
        <v>104</v>
      </c>
      <c r="C36" s="5" t="s">
        <v>105</v>
      </c>
      <c r="D36" s="5">
        <v>43</v>
      </c>
      <c r="E36" s="68">
        <v>328</v>
      </c>
      <c r="F36" s="68">
        <v>361</v>
      </c>
      <c r="G36" s="2">
        <f t="shared" si="0"/>
        <v>689</v>
      </c>
      <c r="H36" s="5" t="s">
        <v>56</v>
      </c>
      <c r="I36" s="39"/>
      <c r="J36" s="10" t="e">
        <f>(I36/#REF!)</f>
        <v>#REF!</v>
      </c>
      <c r="K36" s="39"/>
      <c r="L36" s="10" t="e">
        <f>(K36/#REF!)</f>
        <v>#REF!</v>
      </c>
      <c r="M36" s="1">
        <v>116</v>
      </c>
      <c r="N36" s="4">
        <f t="shared" si="1"/>
        <v>0.1683599419448476</v>
      </c>
      <c r="O36" s="5" t="s">
        <v>56</v>
      </c>
    </row>
    <row r="37" spans="1:15" ht="12.75">
      <c r="A37" s="5" t="s">
        <v>57</v>
      </c>
      <c r="B37" s="5" t="s">
        <v>58</v>
      </c>
      <c r="C37" s="5" t="s">
        <v>59</v>
      </c>
      <c r="D37" s="5" t="s">
        <v>10</v>
      </c>
      <c r="E37" s="68">
        <v>310</v>
      </c>
      <c r="F37" s="68">
        <v>362</v>
      </c>
      <c r="G37" s="2">
        <f t="shared" si="0"/>
        <v>672</v>
      </c>
      <c r="H37" s="5" t="s">
        <v>57</v>
      </c>
      <c r="I37" s="39"/>
      <c r="J37" s="10" t="e">
        <f>(I37/#REF!)</f>
        <v>#REF!</v>
      </c>
      <c r="K37" s="39"/>
      <c r="L37" s="10" t="e">
        <f>(K37/#REF!)</f>
        <v>#REF!</v>
      </c>
      <c r="M37" s="1">
        <v>135</v>
      </c>
      <c r="N37" s="4">
        <f t="shared" si="1"/>
        <v>0.20089285714285715</v>
      </c>
      <c r="O37" s="5" t="s">
        <v>57</v>
      </c>
    </row>
    <row r="38" spans="1:15" ht="12.75">
      <c r="A38" s="5" t="s">
        <v>60</v>
      </c>
      <c r="B38" s="5" t="s">
        <v>58</v>
      </c>
      <c r="C38" s="5" t="s">
        <v>59</v>
      </c>
      <c r="D38" s="5" t="s">
        <v>10</v>
      </c>
      <c r="E38" s="68">
        <v>353</v>
      </c>
      <c r="F38" s="68">
        <v>387</v>
      </c>
      <c r="G38" s="2">
        <f t="shared" si="0"/>
        <v>740</v>
      </c>
      <c r="H38" s="5" t="s">
        <v>60</v>
      </c>
      <c r="I38" s="39"/>
      <c r="J38" s="10" t="e">
        <f>(I38/#REF!)</f>
        <v>#REF!</v>
      </c>
      <c r="K38" s="39"/>
      <c r="L38" s="10" t="e">
        <f>(K38/#REF!)</f>
        <v>#REF!</v>
      </c>
      <c r="M38" s="1">
        <v>181</v>
      </c>
      <c r="N38" s="4">
        <f t="shared" si="1"/>
        <v>0.2445945945945946</v>
      </c>
      <c r="O38" s="5" t="s">
        <v>60</v>
      </c>
    </row>
    <row r="39" spans="1:15" ht="12.75">
      <c r="A39" s="5" t="s">
        <v>61</v>
      </c>
      <c r="B39" s="5" t="s">
        <v>58</v>
      </c>
      <c r="C39" s="5" t="s">
        <v>59</v>
      </c>
      <c r="D39" s="5" t="s">
        <v>10</v>
      </c>
      <c r="E39" s="68">
        <v>402</v>
      </c>
      <c r="F39" s="68">
        <v>386</v>
      </c>
      <c r="G39" s="2">
        <f t="shared" si="0"/>
        <v>788</v>
      </c>
      <c r="H39" s="5" t="s">
        <v>61</v>
      </c>
      <c r="I39" s="39"/>
      <c r="J39" s="10" t="e">
        <f>(I39/#REF!)</f>
        <v>#REF!</v>
      </c>
      <c r="K39" s="39"/>
      <c r="L39" s="10" t="e">
        <f>(K39/#REF!)</f>
        <v>#REF!</v>
      </c>
      <c r="M39" s="1">
        <v>163</v>
      </c>
      <c r="N39" s="4">
        <f t="shared" si="1"/>
        <v>0.2068527918781726</v>
      </c>
      <c r="O39" s="5" t="s">
        <v>61</v>
      </c>
    </row>
    <row r="40" spans="1:15" ht="12.75">
      <c r="A40" s="5" t="s">
        <v>62</v>
      </c>
      <c r="B40" s="5" t="s">
        <v>63</v>
      </c>
      <c r="C40" s="5" t="s">
        <v>64</v>
      </c>
      <c r="D40" s="5"/>
      <c r="E40" s="68">
        <v>309</v>
      </c>
      <c r="F40" s="68">
        <v>347</v>
      </c>
      <c r="G40" s="2">
        <f t="shared" si="0"/>
        <v>656</v>
      </c>
      <c r="H40" s="5" t="s">
        <v>62</v>
      </c>
      <c r="I40" s="39"/>
      <c r="J40" s="10" t="e">
        <f>(I40/#REF!)</f>
        <v>#REF!</v>
      </c>
      <c r="K40" s="39"/>
      <c r="L40" s="10" t="e">
        <f>(K40/#REF!)</f>
        <v>#REF!</v>
      </c>
      <c r="M40" s="1">
        <v>132</v>
      </c>
      <c r="N40" s="4">
        <f t="shared" si="1"/>
        <v>0.20121951219512196</v>
      </c>
      <c r="O40" s="5" t="s">
        <v>62</v>
      </c>
    </row>
    <row r="41" spans="1:15" ht="12.75">
      <c r="A41" s="5" t="s">
        <v>65</v>
      </c>
      <c r="B41" s="5" t="s">
        <v>63</v>
      </c>
      <c r="C41" s="5" t="s">
        <v>64</v>
      </c>
      <c r="D41" s="5"/>
      <c r="E41" s="68">
        <v>354</v>
      </c>
      <c r="F41" s="68">
        <v>416</v>
      </c>
      <c r="G41" s="2">
        <f aca="true" t="shared" si="2" ref="G41:G56">SUM(E41:F41)</f>
        <v>770</v>
      </c>
      <c r="H41" s="5" t="s">
        <v>65</v>
      </c>
      <c r="I41" s="39"/>
      <c r="J41" s="10" t="e">
        <f>(I41/#REF!)</f>
        <v>#REF!</v>
      </c>
      <c r="K41" s="39"/>
      <c r="L41" s="10" t="e">
        <f>(K41/#REF!)</f>
        <v>#REF!</v>
      </c>
      <c r="M41" s="1">
        <v>161</v>
      </c>
      <c r="N41" s="4">
        <f aca="true" t="shared" si="3" ref="N41:N58">(M41/G41)</f>
        <v>0.20909090909090908</v>
      </c>
      <c r="O41" s="5" t="s">
        <v>65</v>
      </c>
    </row>
    <row r="42" spans="1:15" ht="12.75">
      <c r="A42" s="5" t="s">
        <v>66</v>
      </c>
      <c r="B42" s="5" t="s">
        <v>63</v>
      </c>
      <c r="C42" s="5" t="s">
        <v>64</v>
      </c>
      <c r="D42" s="5"/>
      <c r="E42" s="68">
        <v>354</v>
      </c>
      <c r="F42" s="68">
        <v>415</v>
      </c>
      <c r="G42" s="2">
        <f t="shared" si="2"/>
        <v>769</v>
      </c>
      <c r="H42" s="5" t="s">
        <v>66</v>
      </c>
      <c r="I42" s="39"/>
      <c r="J42" s="10" t="e">
        <f>(I42/#REF!)</f>
        <v>#REF!</v>
      </c>
      <c r="K42" s="39"/>
      <c r="L42" s="10" t="e">
        <f>(K42/#REF!)</f>
        <v>#REF!</v>
      </c>
      <c r="M42" s="1">
        <v>240</v>
      </c>
      <c r="N42" s="4">
        <f t="shared" si="3"/>
        <v>0.31209362808842656</v>
      </c>
      <c r="O42" s="5" t="s">
        <v>66</v>
      </c>
    </row>
    <row r="43" spans="1:15" ht="12.75">
      <c r="A43" s="5" t="s">
        <v>67</v>
      </c>
      <c r="B43" s="5" t="s">
        <v>101</v>
      </c>
      <c r="C43" s="5" t="s">
        <v>102</v>
      </c>
      <c r="D43" s="5">
        <v>21</v>
      </c>
      <c r="E43" s="68">
        <v>0</v>
      </c>
      <c r="F43" s="68">
        <v>0</v>
      </c>
      <c r="G43" s="2">
        <f t="shared" si="2"/>
        <v>0</v>
      </c>
      <c r="H43" s="5" t="s">
        <v>67</v>
      </c>
      <c r="I43" s="39"/>
      <c r="J43" s="10" t="e">
        <f>(I43/#REF!)</f>
        <v>#REF!</v>
      </c>
      <c r="K43" s="39"/>
      <c r="L43" s="10" t="e">
        <f>(K43/#REF!)</f>
        <v>#REF!</v>
      </c>
      <c r="M43" s="1">
        <v>4</v>
      </c>
      <c r="N43" s="4" t="e">
        <f t="shared" si="3"/>
        <v>#DIV/0!</v>
      </c>
      <c r="O43" s="5" t="s">
        <v>67</v>
      </c>
    </row>
    <row r="44" spans="1:15" ht="12.75">
      <c r="A44" s="5" t="s">
        <v>68</v>
      </c>
      <c r="B44" s="5" t="s">
        <v>69</v>
      </c>
      <c r="C44" s="5" t="s">
        <v>70</v>
      </c>
      <c r="D44" s="5" t="s">
        <v>71</v>
      </c>
      <c r="E44" s="68">
        <v>572</v>
      </c>
      <c r="F44" s="68">
        <v>550</v>
      </c>
      <c r="G44" s="2">
        <f t="shared" si="2"/>
        <v>1122</v>
      </c>
      <c r="H44" s="5" t="s">
        <v>68</v>
      </c>
      <c r="I44" s="39"/>
      <c r="J44" s="10" t="e">
        <f>(I44/#REF!)</f>
        <v>#REF!</v>
      </c>
      <c r="K44" s="39"/>
      <c r="L44" s="10" t="e">
        <f>(K44/#REF!)</f>
        <v>#REF!</v>
      </c>
      <c r="M44" s="1">
        <v>256</v>
      </c>
      <c r="N44" s="4">
        <f t="shared" si="3"/>
        <v>0.2281639928698752</v>
      </c>
      <c r="O44" s="5" t="s">
        <v>68</v>
      </c>
    </row>
    <row r="45" spans="1:15" ht="12.75">
      <c r="A45" s="5" t="s">
        <v>72</v>
      </c>
      <c r="B45" s="5" t="s">
        <v>69</v>
      </c>
      <c r="C45" s="5" t="s">
        <v>70</v>
      </c>
      <c r="D45" s="5" t="s">
        <v>71</v>
      </c>
      <c r="E45" s="68">
        <v>402</v>
      </c>
      <c r="F45" s="68">
        <v>461</v>
      </c>
      <c r="G45" s="2">
        <f t="shared" si="2"/>
        <v>863</v>
      </c>
      <c r="H45" s="5" t="s">
        <v>72</v>
      </c>
      <c r="I45" s="39"/>
      <c r="J45" s="10" t="e">
        <f>(I45/#REF!)</f>
        <v>#REF!</v>
      </c>
      <c r="K45" s="39"/>
      <c r="L45" s="10" t="e">
        <f>(K45/#REF!)</f>
        <v>#REF!</v>
      </c>
      <c r="M45" s="1">
        <v>222</v>
      </c>
      <c r="N45" s="4">
        <f t="shared" si="3"/>
        <v>0.2572421784472769</v>
      </c>
      <c r="O45" s="5" t="s">
        <v>72</v>
      </c>
    </row>
    <row r="46" spans="1:15" ht="12.75">
      <c r="A46" s="5" t="s">
        <v>73</v>
      </c>
      <c r="B46" s="5" t="s">
        <v>69</v>
      </c>
      <c r="C46" s="5" t="s">
        <v>70</v>
      </c>
      <c r="D46" s="5" t="s">
        <v>71</v>
      </c>
      <c r="E46" s="68">
        <v>386</v>
      </c>
      <c r="F46" s="68">
        <v>448</v>
      </c>
      <c r="G46" s="2">
        <f t="shared" si="2"/>
        <v>834</v>
      </c>
      <c r="H46" s="5" t="s">
        <v>73</v>
      </c>
      <c r="I46" s="39"/>
      <c r="J46" s="10" t="e">
        <f>(I46/#REF!)</f>
        <v>#REF!</v>
      </c>
      <c r="K46" s="39"/>
      <c r="L46" s="10" t="e">
        <f>(K46/#REF!)</f>
        <v>#REF!</v>
      </c>
      <c r="M46" s="1">
        <v>181</v>
      </c>
      <c r="N46" s="4">
        <f t="shared" si="3"/>
        <v>0.2170263788968825</v>
      </c>
      <c r="O46" s="5" t="s">
        <v>73</v>
      </c>
    </row>
    <row r="47" spans="1:15" ht="12.75">
      <c r="A47" s="5" t="s">
        <v>74</v>
      </c>
      <c r="B47" s="5" t="s">
        <v>69</v>
      </c>
      <c r="C47" s="5" t="s">
        <v>70</v>
      </c>
      <c r="D47" s="5" t="s">
        <v>71</v>
      </c>
      <c r="E47" s="68">
        <v>329</v>
      </c>
      <c r="F47" s="68">
        <v>342</v>
      </c>
      <c r="G47" s="2">
        <f t="shared" si="2"/>
        <v>671</v>
      </c>
      <c r="H47" s="5" t="s">
        <v>74</v>
      </c>
      <c r="I47" s="39"/>
      <c r="J47" s="10" t="e">
        <f>(I47/#REF!)</f>
        <v>#REF!</v>
      </c>
      <c r="K47" s="39"/>
      <c r="L47" s="10" t="e">
        <f>(K47/#REF!)</f>
        <v>#REF!</v>
      </c>
      <c r="M47" s="1">
        <v>150</v>
      </c>
      <c r="N47" s="4">
        <f t="shared" si="3"/>
        <v>0.22354694485842028</v>
      </c>
      <c r="O47" s="5" t="s">
        <v>74</v>
      </c>
    </row>
    <row r="48" spans="1:15" ht="12.75">
      <c r="A48" s="5" t="s">
        <v>75</v>
      </c>
      <c r="B48" s="5" t="s">
        <v>76</v>
      </c>
      <c r="C48" s="5" t="s">
        <v>77</v>
      </c>
      <c r="D48" s="5" t="s">
        <v>10</v>
      </c>
      <c r="E48" s="68">
        <v>373</v>
      </c>
      <c r="F48" s="68">
        <v>389</v>
      </c>
      <c r="G48" s="2">
        <f t="shared" si="2"/>
        <v>762</v>
      </c>
      <c r="H48" s="5" t="s">
        <v>75</v>
      </c>
      <c r="I48" s="39"/>
      <c r="J48" s="10" t="e">
        <f>(I48/#REF!)</f>
        <v>#REF!</v>
      </c>
      <c r="K48" s="39"/>
      <c r="L48" s="10" t="e">
        <f>(K48/#REF!)</f>
        <v>#REF!</v>
      </c>
      <c r="M48" s="1">
        <v>140</v>
      </c>
      <c r="N48" s="4">
        <f t="shared" si="3"/>
        <v>0.1837270341207349</v>
      </c>
      <c r="O48" s="5" t="s">
        <v>75</v>
      </c>
    </row>
    <row r="49" spans="1:15" ht="12.75">
      <c r="A49" s="5" t="s">
        <v>78</v>
      </c>
      <c r="B49" s="5" t="s">
        <v>76</v>
      </c>
      <c r="C49" s="5" t="s">
        <v>77</v>
      </c>
      <c r="D49" s="5" t="s">
        <v>10</v>
      </c>
      <c r="E49" s="68">
        <v>348</v>
      </c>
      <c r="F49" s="68">
        <v>366</v>
      </c>
      <c r="G49" s="2">
        <f t="shared" si="2"/>
        <v>714</v>
      </c>
      <c r="H49" s="5" t="s">
        <v>78</v>
      </c>
      <c r="I49" s="39"/>
      <c r="J49" s="10" t="e">
        <f>(I49/#REF!)</f>
        <v>#REF!</v>
      </c>
      <c r="K49" s="39"/>
      <c r="L49" s="10" t="e">
        <f>(K49/#REF!)</f>
        <v>#REF!</v>
      </c>
      <c r="M49" s="1">
        <v>136</v>
      </c>
      <c r="N49" s="4">
        <f t="shared" si="3"/>
        <v>0.19047619047619047</v>
      </c>
      <c r="O49" s="5" t="s">
        <v>78</v>
      </c>
    </row>
    <row r="50" spans="1:15" ht="12.75">
      <c r="A50" s="5" t="s">
        <v>79</v>
      </c>
      <c r="B50" s="5" t="s">
        <v>76</v>
      </c>
      <c r="C50" s="5" t="s">
        <v>77</v>
      </c>
      <c r="D50" s="5" t="s">
        <v>10</v>
      </c>
      <c r="E50" s="68">
        <v>322</v>
      </c>
      <c r="F50" s="68">
        <v>346</v>
      </c>
      <c r="G50" s="2">
        <f t="shared" si="2"/>
        <v>668</v>
      </c>
      <c r="H50" s="5" t="s">
        <v>79</v>
      </c>
      <c r="I50" s="39"/>
      <c r="J50" s="10" t="e">
        <f>(I50/#REF!)</f>
        <v>#REF!</v>
      </c>
      <c r="K50" s="39"/>
      <c r="L50" s="10" t="e">
        <f>(K50/#REF!)</f>
        <v>#REF!</v>
      </c>
      <c r="M50" s="1">
        <v>172</v>
      </c>
      <c r="N50" s="4">
        <f t="shared" si="3"/>
        <v>0.25748502994011974</v>
      </c>
      <c r="O50" s="5" t="s">
        <v>79</v>
      </c>
    </row>
    <row r="51" spans="1:15" ht="12.75">
      <c r="A51" s="5" t="s">
        <v>80</v>
      </c>
      <c r="B51" s="5" t="s">
        <v>81</v>
      </c>
      <c r="C51" s="5" t="s">
        <v>24</v>
      </c>
      <c r="D51" s="5" t="s">
        <v>82</v>
      </c>
      <c r="E51" s="68">
        <v>325</v>
      </c>
      <c r="F51" s="68">
        <v>349</v>
      </c>
      <c r="G51" s="2">
        <f t="shared" si="2"/>
        <v>674</v>
      </c>
      <c r="H51" s="5" t="s">
        <v>80</v>
      </c>
      <c r="I51" s="39"/>
      <c r="J51" s="10" t="e">
        <f>(I51/#REF!)</f>
        <v>#REF!</v>
      </c>
      <c r="K51" s="39"/>
      <c r="L51" s="10" t="e">
        <f>(K51/#REF!)</f>
        <v>#REF!</v>
      </c>
      <c r="M51" s="1">
        <v>115</v>
      </c>
      <c r="N51" s="4">
        <f t="shared" si="3"/>
        <v>0.17062314540059348</v>
      </c>
      <c r="O51" s="5" t="s">
        <v>80</v>
      </c>
    </row>
    <row r="52" spans="1:15" ht="12.75">
      <c r="A52" s="5" t="s">
        <v>83</v>
      </c>
      <c r="B52" s="5" t="s">
        <v>81</v>
      </c>
      <c r="C52" s="5" t="s">
        <v>24</v>
      </c>
      <c r="D52" s="5" t="s">
        <v>82</v>
      </c>
      <c r="E52" s="68">
        <v>341</v>
      </c>
      <c r="F52" s="68">
        <v>397</v>
      </c>
      <c r="G52" s="2">
        <f t="shared" si="2"/>
        <v>738</v>
      </c>
      <c r="H52" s="5" t="s">
        <v>83</v>
      </c>
      <c r="I52" s="39"/>
      <c r="J52" s="10" t="e">
        <f>(I52/#REF!)</f>
        <v>#REF!</v>
      </c>
      <c r="K52" s="39"/>
      <c r="L52" s="10" t="e">
        <f>(K52/#REF!)</f>
        <v>#REF!</v>
      </c>
      <c r="M52" s="1">
        <v>150</v>
      </c>
      <c r="N52" s="4">
        <f t="shared" si="3"/>
        <v>0.2032520325203252</v>
      </c>
      <c r="O52" s="5" t="s">
        <v>83</v>
      </c>
    </row>
    <row r="53" spans="1:15" ht="12.75">
      <c r="A53" s="5" t="s">
        <v>84</v>
      </c>
      <c r="B53" s="5" t="s">
        <v>85</v>
      </c>
      <c r="C53" s="5" t="s">
        <v>86</v>
      </c>
      <c r="D53" s="5"/>
      <c r="E53" s="68">
        <v>383</v>
      </c>
      <c r="F53" s="68">
        <v>433</v>
      </c>
      <c r="G53" s="2">
        <f t="shared" si="2"/>
        <v>816</v>
      </c>
      <c r="H53" s="5" t="s">
        <v>84</v>
      </c>
      <c r="I53" s="39"/>
      <c r="J53" s="10" t="e">
        <f>(I53/#REF!)</f>
        <v>#REF!</v>
      </c>
      <c r="K53" s="39"/>
      <c r="L53" s="10" t="e">
        <f>(K53/#REF!)</f>
        <v>#REF!</v>
      </c>
      <c r="M53" s="1">
        <v>208</v>
      </c>
      <c r="N53" s="4">
        <f t="shared" si="3"/>
        <v>0.2549019607843137</v>
      </c>
      <c r="O53" s="5" t="s">
        <v>84</v>
      </c>
    </row>
    <row r="54" spans="1:15" ht="12.75">
      <c r="A54" s="5" t="s">
        <v>87</v>
      </c>
      <c r="B54" s="5" t="s">
        <v>85</v>
      </c>
      <c r="C54" s="5" t="s">
        <v>86</v>
      </c>
      <c r="D54" s="5"/>
      <c r="E54" s="68">
        <v>377</v>
      </c>
      <c r="F54" s="68">
        <v>459</v>
      </c>
      <c r="G54" s="2">
        <f t="shared" si="2"/>
        <v>836</v>
      </c>
      <c r="H54" s="5" t="s">
        <v>87</v>
      </c>
      <c r="I54" s="39"/>
      <c r="J54" s="10" t="e">
        <f>(I54/#REF!)</f>
        <v>#REF!</v>
      </c>
      <c r="K54" s="39"/>
      <c r="L54" s="10" t="e">
        <f>(K54/#REF!)</f>
        <v>#REF!</v>
      </c>
      <c r="M54" s="1">
        <v>206</v>
      </c>
      <c r="N54" s="4">
        <f t="shared" si="3"/>
        <v>0.24641148325358853</v>
      </c>
      <c r="O54" s="5" t="s">
        <v>87</v>
      </c>
    </row>
    <row r="55" spans="1:15" ht="12.75">
      <c r="A55" s="5" t="s">
        <v>88</v>
      </c>
      <c r="B55" s="5" t="s">
        <v>85</v>
      </c>
      <c r="C55" s="5" t="s">
        <v>86</v>
      </c>
      <c r="D55" s="5"/>
      <c r="E55" s="68">
        <v>491</v>
      </c>
      <c r="F55" s="68">
        <v>517</v>
      </c>
      <c r="G55" s="2">
        <f t="shared" si="2"/>
        <v>1008</v>
      </c>
      <c r="H55" s="5" t="s">
        <v>88</v>
      </c>
      <c r="I55" s="39"/>
      <c r="J55" s="10" t="e">
        <f>(I55/#REF!)</f>
        <v>#REF!</v>
      </c>
      <c r="K55" s="39"/>
      <c r="L55" s="10" t="e">
        <f>(K55/#REF!)</f>
        <v>#REF!</v>
      </c>
      <c r="M55" s="1">
        <v>282</v>
      </c>
      <c r="N55" s="4">
        <f t="shared" si="3"/>
        <v>0.27976190476190477</v>
      </c>
      <c r="O55" s="5" t="s">
        <v>88</v>
      </c>
    </row>
    <row r="56" spans="1:15" ht="12.75">
      <c r="A56" s="5" t="s">
        <v>89</v>
      </c>
      <c r="B56" s="5" t="s">
        <v>85</v>
      </c>
      <c r="C56" s="5" t="s">
        <v>86</v>
      </c>
      <c r="D56" s="5"/>
      <c r="E56" s="68">
        <v>340</v>
      </c>
      <c r="F56" s="68">
        <v>434</v>
      </c>
      <c r="G56" s="2">
        <f t="shared" si="2"/>
        <v>774</v>
      </c>
      <c r="H56" s="5" t="s">
        <v>89</v>
      </c>
      <c r="I56" s="39"/>
      <c r="J56" s="10" t="e">
        <f>(I56/#REF!)</f>
        <v>#REF!</v>
      </c>
      <c r="K56" s="39"/>
      <c r="L56" s="10" t="e">
        <f>(K56/#REF!)</f>
        <v>#REF!</v>
      </c>
      <c r="M56" s="1">
        <v>197</v>
      </c>
      <c r="N56" s="4">
        <f t="shared" si="3"/>
        <v>0.25452196382428943</v>
      </c>
      <c r="O56" s="5" t="s">
        <v>89</v>
      </c>
    </row>
    <row r="57" spans="1:15" ht="13.5" thickBot="1">
      <c r="A57" s="5" t="s">
        <v>90</v>
      </c>
      <c r="B57" s="5" t="s">
        <v>85</v>
      </c>
      <c r="C57" s="5" t="s">
        <v>86</v>
      </c>
      <c r="D57" s="5"/>
      <c r="E57" s="68">
        <v>482</v>
      </c>
      <c r="F57" s="68">
        <v>532</v>
      </c>
      <c r="G57" s="2">
        <f>SUM(E57:F57)</f>
        <v>1014</v>
      </c>
      <c r="H57" s="5">
        <v>49</v>
      </c>
      <c r="I57" s="39"/>
      <c r="J57" s="10" t="e">
        <f>(I57/#REF!)</f>
        <v>#REF!</v>
      </c>
      <c r="K57" s="39"/>
      <c r="L57" s="10" t="e">
        <f>(K57/#REF!)</f>
        <v>#REF!</v>
      </c>
      <c r="M57" s="1">
        <v>237</v>
      </c>
      <c r="N57" s="4">
        <f t="shared" si="3"/>
        <v>0.23372781065088757</v>
      </c>
      <c r="O57" s="5" t="s">
        <v>90</v>
      </c>
    </row>
    <row r="58" spans="1:15" ht="13.5" thickBot="1">
      <c r="A58" s="5"/>
      <c r="B58" s="5"/>
      <c r="C58" s="41" t="s">
        <v>91</v>
      </c>
      <c r="D58" s="5"/>
      <c r="E58" s="3">
        <f>SUM(E9:E57)</f>
        <v>17972</v>
      </c>
      <c r="F58" s="3">
        <f>SUM(F9:F57)</f>
        <v>20451</v>
      </c>
      <c r="G58" s="3">
        <f>SUM(G9:G57)</f>
        <v>38423</v>
      </c>
      <c r="I58" s="11">
        <f>SUM(I9:I57)</f>
        <v>0</v>
      </c>
      <c r="J58" s="12" t="e">
        <f>(I58/#REF!)</f>
        <v>#REF!</v>
      </c>
      <c r="K58" s="13">
        <f>SUM(K9:K57)</f>
        <v>0</v>
      </c>
      <c r="L58" s="12" t="e">
        <f>(K58/#REF!)</f>
        <v>#REF!</v>
      </c>
      <c r="M58" s="40">
        <f>SUM(M9:M57)</f>
        <v>8728</v>
      </c>
      <c r="N58" s="44">
        <f t="shared" si="3"/>
        <v>0.22715560992114098</v>
      </c>
      <c r="O58" s="5"/>
    </row>
    <row r="59" ht="12.75">
      <c r="H59" s="5"/>
    </row>
    <row r="60" spans="11:13" ht="12.75">
      <c r="K60" s="7" t="str">
        <f>$G$4</f>
        <v>Sezioni scrutinate</v>
      </c>
      <c r="L60" s="7"/>
      <c r="M60" s="8">
        <f>COUNTIF($M$9:$M$57,"&lt;&gt;0")</f>
        <v>49</v>
      </c>
    </row>
    <row r="61" spans="11:13" ht="12.75">
      <c r="K61" s="7" t="s">
        <v>99</v>
      </c>
      <c r="L61" s="7"/>
      <c r="M61" s="9">
        <f>$I$4</f>
        <v>49</v>
      </c>
    </row>
  </sheetData>
  <sheetProtection password="C81C" sheet="1" objects="1" scenarios="1"/>
  <mergeCells count="1">
    <mergeCell ref="I6:N6"/>
  </mergeCells>
  <printOptions gridLines="1" horizontalCentered="1" verticalCentered="1"/>
  <pageMargins left="0.17" right="0.17" top="0.984251968503937" bottom="0.6299212598425197" header="0.5118110236220472" footer="0.5118110236220472"/>
  <pageSetup horizontalDpi="600" verticalDpi="600" orientation="portrait" paperSize="8" r:id="rId2"/>
  <headerFooter alignWithMargins="0">
    <oddHeader>&amp;LComune di Vercelli&amp;RCentro Elaborazione Dati</oddHeader>
  </headerFooter>
  <ignoredErrors>
    <ignoredError sqref="G9:G10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F25"/>
  <sheetViews>
    <sheetView workbookViewId="0" topLeftCell="A1">
      <selection activeCell="E13" sqref="E13"/>
    </sheetView>
  </sheetViews>
  <sheetFormatPr defaultColWidth="9.140625" defaultRowHeight="12.75"/>
  <cols>
    <col min="1" max="7" width="11.00390625" style="6" customWidth="1"/>
    <col min="8" max="16384" width="9.140625" style="6" customWidth="1"/>
  </cols>
  <sheetData>
    <row r="5" ht="13.5" thickBot="1"/>
    <row r="6" spans="2:6" ht="12.75">
      <c r="B6" s="49"/>
      <c r="C6" s="50"/>
      <c r="D6" s="50"/>
      <c r="E6" s="50"/>
      <c r="F6" s="51"/>
    </row>
    <row r="7" spans="2:6" ht="15" customHeight="1">
      <c r="B7" s="84" t="str">
        <f>'Affl.Comunali 2009'!$G$3&amp;" "&amp;'Affl.Comunali 2009'!$J$3</f>
        <v>Centro Elaborazione Dati Comune di Vercelli</v>
      </c>
      <c r="C7" s="85"/>
      <c r="D7" s="85"/>
      <c r="E7" s="85"/>
      <c r="F7" s="86"/>
    </row>
    <row r="8" spans="2:6" ht="12.75">
      <c r="B8" s="87" t="s">
        <v>94</v>
      </c>
      <c r="C8" s="88"/>
      <c r="D8" s="88"/>
      <c r="E8" s="88"/>
      <c r="F8" s="89"/>
    </row>
    <row r="9" spans="2:6" ht="12.75">
      <c r="B9" s="52"/>
      <c r="C9" s="53"/>
      <c r="D9" s="53"/>
      <c r="E9" s="53"/>
      <c r="F9" s="54"/>
    </row>
    <row r="10" spans="2:6" ht="12.75">
      <c r="B10" s="90" t="s">
        <v>95</v>
      </c>
      <c r="C10" s="91"/>
      <c r="D10" s="91"/>
      <c r="E10" s="91"/>
      <c r="F10" s="92"/>
    </row>
    <row r="11" spans="2:6" ht="15" customHeight="1">
      <c r="B11" s="55"/>
      <c r="C11" s="93" t="str">
        <f>'Affl.Comunali 2009'!$I$6</f>
        <v>Elezioni Comunali del 6 - 7 Giugno 2009 Affluenze Sabato ore 22.00</v>
      </c>
      <c r="D11" s="94"/>
      <c r="E11" s="94"/>
      <c r="F11" s="56"/>
    </row>
    <row r="12" spans="2:6" ht="15" customHeight="1">
      <c r="B12" s="52"/>
      <c r="C12" s="94"/>
      <c r="D12" s="94"/>
      <c r="E12" s="94"/>
      <c r="F12" s="54"/>
    </row>
    <row r="13" spans="2:6" ht="24" customHeight="1">
      <c r="B13" s="52"/>
      <c r="C13" s="53" t="str">
        <f>'Affl.Comunali 2009'!K60</f>
        <v>Sezioni scrutinate</v>
      </c>
      <c r="D13" s="53"/>
      <c r="E13" s="57">
        <f>'Affl.Comunali 2009'!M60</f>
        <v>49</v>
      </c>
      <c r="F13" s="54"/>
    </row>
    <row r="14" spans="2:6" ht="15.75" customHeight="1">
      <c r="B14" s="52"/>
      <c r="C14" s="58" t="str">
        <f>'Affl.Comunali 2009'!K61</f>
        <v>su</v>
      </c>
      <c r="D14" s="59">
        <f>'Affl.Comunali 2009'!L61</f>
        <v>0</v>
      </c>
      <c r="E14" s="57">
        <f>'Affl.Comunali 2009'!M61</f>
        <v>49</v>
      </c>
      <c r="F14" s="54"/>
    </row>
    <row r="15" spans="2:6" ht="13.5" thickBot="1">
      <c r="B15" s="52"/>
      <c r="C15" s="53"/>
      <c r="D15" s="53"/>
      <c r="E15" s="53"/>
      <c r="F15" s="54"/>
    </row>
    <row r="16" spans="2:6" ht="12.75" customHeight="1">
      <c r="B16" s="52"/>
      <c r="C16" s="78" t="s">
        <v>108</v>
      </c>
      <c r="D16" s="80" t="s">
        <v>109</v>
      </c>
      <c r="E16" s="82" t="s">
        <v>110</v>
      </c>
      <c r="F16" s="54"/>
    </row>
    <row r="17" spans="2:6" ht="12.75">
      <c r="B17" s="52"/>
      <c r="C17" s="79"/>
      <c r="D17" s="81"/>
      <c r="E17" s="73"/>
      <c r="F17" s="54"/>
    </row>
    <row r="18" spans="2:6" ht="18" customHeight="1">
      <c r="B18" s="52"/>
      <c r="C18" s="60">
        <f>'Affl.Comunali 2009'!$E$58</f>
        <v>17972</v>
      </c>
      <c r="D18" s="61">
        <f>'Affl.Comunali 2009'!$F$58</f>
        <v>20451</v>
      </c>
      <c r="E18" s="62">
        <f>'Affl.Comunali 2009'!$G$58</f>
        <v>38423</v>
      </c>
      <c r="F18" s="54"/>
    </row>
    <row r="19" spans="2:6" ht="12.75" customHeight="1">
      <c r="B19" s="52"/>
      <c r="C19" s="74"/>
      <c r="D19" s="76"/>
      <c r="E19" s="83" t="s">
        <v>112</v>
      </c>
      <c r="F19" s="54"/>
    </row>
    <row r="20" spans="2:6" ht="12.75">
      <c r="B20" s="52"/>
      <c r="C20" s="75"/>
      <c r="D20" s="77"/>
      <c r="E20" s="73"/>
      <c r="F20" s="54"/>
    </row>
    <row r="21" spans="2:6" ht="18" customHeight="1">
      <c r="B21" s="52"/>
      <c r="C21" s="45"/>
      <c r="D21" s="46"/>
      <c r="E21" s="63">
        <f>'Affl.Comunali 2009'!$M$58</f>
        <v>8728</v>
      </c>
      <c r="F21" s="54"/>
    </row>
    <row r="22" spans="2:6" ht="12.75" customHeight="1">
      <c r="B22" s="52"/>
      <c r="C22" s="74"/>
      <c r="D22" s="76"/>
      <c r="E22" s="72" t="s">
        <v>111</v>
      </c>
      <c r="F22" s="54"/>
    </row>
    <row r="23" spans="2:6" ht="12.75">
      <c r="B23" s="52"/>
      <c r="C23" s="75"/>
      <c r="D23" s="77"/>
      <c r="E23" s="73"/>
      <c r="F23" s="54"/>
    </row>
    <row r="24" spans="2:6" ht="18" customHeight="1" thickBot="1">
      <c r="B24" s="52"/>
      <c r="C24" s="47"/>
      <c r="D24" s="48"/>
      <c r="E24" s="64">
        <f>'Affl.Comunali 2009'!$N$58</f>
        <v>0.22715560992114098</v>
      </c>
      <c r="F24" s="54"/>
    </row>
    <row r="25" spans="2:6" ht="13.5" thickBot="1">
      <c r="B25" s="65"/>
      <c r="C25" s="66"/>
      <c r="D25" s="66"/>
      <c r="E25" s="66"/>
      <c r="F25" s="67"/>
    </row>
  </sheetData>
  <sheetProtection password="C81C" sheet="1" objects="1" scenarios="1"/>
  <mergeCells count="13">
    <mergeCell ref="B7:F7"/>
    <mergeCell ref="B8:F8"/>
    <mergeCell ref="B10:F10"/>
    <mergeCell ref="C11:E12"/>
    <mergeCell ref="C16:C17"/>
    <mergeCell ref="D16:D17"/>
    <mergeCell ref="E16:E17"/>
    <mergeCell ref="E19:E20"/>
    <mergeCell ref="E22:E23"/>
    <mergeCell ref="C19:C20"/>
    <mergeCell ref="D19:D20"/>
    <mergeCell ref="C22:C23"/>
    <mergeCell ref="D22:D23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orientation="portrait" paperSize="9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Vercelli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</dc:creator>
  <cp:keywords/>
  <dc:description/>
  <cp:lastModifiedBy>barbara.nobile</cp:lastModifiedBy>
  <cp:lastPrinted>2008-04-13T20:13:02Z</cp:lastPrinted>
  <dcterms:created xsi:type="dcterms:W3CDTF">2001-09-21T09:51:04Z</dcterms:created>
  <dcterms:modified xsi:type="dcterms:W3CDTF">2009-06-06T20:21:11Z</dcterms:modified>
  <cp:category/>
  <cp:version/>
  <cp:contentType/>
  <cp:contentStatus/>
</cp:coreProperties>
</file>