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6" yWindow="276" windowWidth="9588" windowHeight="6336" activeTab="0"/>
  </bookViews>
  <sheets>
    <sheet name="Presidente I " sheetId="1" r:id="rId1"/>
    <sheet name="Raccolta voti lista I" sheetId="2" r:id="rId2"/>
    <sheet name="comunicazione I" sheetId="3" r:id="rId3"/>
    <sheet name="Riepilogo voti" sheetId="4" r:id="rId4"/>
  </sheets>
  <definedNames/>
  <calcPr fullCalcOnLoad="1"/>
</workbook>
</file>

<file path=xl/sharedStrings.xml><?xml version="1.0" encoding="utf-8"?>
<sst xmlns="http://schemas.openxmlformats.org/spreadsheetml/2006/main" count="121" uniqueCount="64">
  <si>
    <t>Iscritti</t>
  </si>
  <si>
    <t>M</t>
  </si>
  <si>
    <t>F</t>
  </si>
  <si>
    <t>Votanti</t>
  </si>
  <si>
    <t>Totale</t>
  </si>
  <si>
    <t>Liste:</t>
  </si>
  <si>
    <t>Sezioni:</t>
  </si>
  <si>
    <t>%</t>
  </si>
  <si>
    <t>% su iscritti</t>
  </si>
  <si>
    <t>% su votanti</t>
  </si>
  <si>
    <t xml:space="preserve">% su voti validi </t>
  </si>
  <si>
    <t>Contr.</t>
  </si>
  <si>
    <t xml:space="preserve">ELEZIONI PER IL CONSIGLIO </t>
  </si>
  <si>
    <t>VOTI DI LISTA</t>
  </si>
  <si>
    <t>Sezioni</t>
  </si>
  <si>
    <t xml:space="preserve">ELEZIONE DIRETTA DEL PRESIDENTE  </t>
  </si>
  <si>
    <t>ROBERTO SCHEDA</t>
  </si>
  <si>
    <t>Numsez</t>
  </si>
  <si>
    <t>Voti validi</t>
  </si>
  <si>
    <t>Totale voti validi</t>
  </si>
  <si>
    <t xml:space="preserve">Voti validi Candidati </t>
  </si>
  <si>
    <t>di cui Solo a favore del presidente</t>
  </si>
  <si>
    <t>Voti contestati e provvisoriamente non assegnati</t>
  </si>
  <si>
    <t>Schede bianche</t>
  </si>
  <si>
    <t>Schede e voti nulli</t>
  </si>
  <si>
    <t>Totale voti non validi</t>
  </si>
  <si>
    <t>TOTALI voti espressi per lista</t>
  </si>
  <si>
    <t>RIEPILOGO GENERALE VOTI PRESIDENTE DELLA PROVINCIA</t>
  </si>
  <si>
    <t xml:space="preserve">N. Sez scrutinate </t>
  </si>
  <si>
    <t xml:space="preserve">Hanno votato Maschi n. </t>
  </si>
  <si>
    <t xml:space="preserve">Femmine n. </t>
  </si>
  <si>
    <t>Totale n.</t>
  </si>
  <si>
    <t xml:space="preserve">Candidati presidenti </t>
  </si>
  <si>
    <t>Di cui espressi solo in favore del presidente</t>
  </si>
  <si>
    <t>Forza Italia</t>
  </si>
  <si>
    <t>Socialisti Democratici Italiani</t>
  </si>
  <si>
    <t>Democratici di Sinistra</t>
  </si>
  <si>
    <t>Gruppi</t>
  </si>
  <si>
    <t>su voti validi</t>
  </si>
  <si>
    <t>E DEL CONSIGLIO PROVINCIALE DI VERCELLI DEL 26-27 MAGGIO 2002</t>
  </si>
  <si>
    <t>GIANLUCA BUONANNO</t>
  </si>
  <si>
    <t>LODOVICO ELLENA</t>
  </si>
  <si>
    <t>MARIA RITA MOTTOLA</t>
  </si>
  <si>
    <t>GIANNI MENTIGAZZI</t>
  </si>
  <si>
    <t>RENZO MASOERO</t>
  </si>
  <si>
    <t>ANGELO BRESCIANI</t>
  </si>
  <si>
    <t>DELLA PROVINCIA DEL  26-27 Maggio 2002</t>
  </si>
  <si>
    <t>PROVINCIALE DEL  26-27 Maggio 2002</t>
  </si>
  <si>
    <t xml:space="preserve">Totale </t>
  </si>
  <si>
    <t>Buonanno Contro Corrente</t>
  </si>
  <si>
    <t>Fiamma tricolore</t>
  </si>
  <si>
    <t>Democrazia è libertà - La Margherita con Rutelli</t>
  </si>
  <si>
    <t>Insieme per Mentigazzi - Verdi - DiPietro</t>
  </si>
  <si>
    <t>Partito Comunista Rifondazione</t>
  </si>
  <si>
    <t>Riformisti per l'ulivo con Mentigazzi - Lista Bagnasco</t>
  </si>
  <si>
    <t>Comunisti Italiani</t>
  </si>
  <si>
    <t>Partito Socialista - Nuovo PSI</t>
  </si>
  <si>
    <t>Alleanza Nazionale - MSI</t>
  </si>
  <si>
    <t>Lega Nord Piemont Padania</t>
  </si>
  <si>
    <t>Libertas UDC</t>
  </si>
  <si>
    <t>Rinascita Democrazia Cristiana</t>
  </si>
  <si>
    <t>PROVINCIALE DEL 26-27 Maggio 2002</t>
  </si>
  <si>
    <t>su 7</t>
  </si>
  <si>
    <t>COLLEGIO UNINOMINALE VERCELLI III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</si>
</sst>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0">
    <font>
      <sz val="10"/>
      <name val="Arial"/>
      <family val="0"/>
    </font>
    <font>
      <b/>
      <sz val="14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9" fontId="0" fillId="0" borderId="0" xfId="0" applyNumberFormat="1" applyAlignment="1">
      <alignment/>
    </xf>
    <xf numFmtId="9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9" fontId="1" fillId="0" borderId="0" xfId="0" applyNumberFormat="1" applyFont="1" applyBorder="1" applyAlignment="1">
      <alignment horizontal="center"/>
    </xf>
    <xf numFmtId="0" fontId="5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10" fontId="0" fillId="0" borderId="0" xfId="0" applyNumberFormat="1" applyBorder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color rgb="FFFF0000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</xdr:colOff>
      <xdr:row>0</xdr:row>
      <xdr:rowOff>38100</xdr:rowOff>
    </xdr:from>
    <xdr:to>
      <xdr:col>4</xdr:col>
      <xdr:colOff>590550</xdr:colOff>
      <xdr:row>2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38100"/>
          <a:ext cx="5334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0</xdr:col>
      <xdr:colOff>542925</xdr:colOff>
      <xdr:row>2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514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0</xdr:col>
      <xdr:colOff>466725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428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0</xdr:col>
      <xdr:colOff>571500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5238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18</xdr:row>
      <xdr:rowOff>47625</xdr:rowOff>
    </xdr:from>
    <xdr:to>
      <xdr:col>1</xdr:col>
      <xdr:colOff>485775</xdr:colOff>
      <xdr:row>18</xdr:row>
      <xdr:rowOff>457200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3648075"/>
          <a:ext cx="4000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19</xdr:row>
      <xdr:rowOff>28575</xdr:rowOff>
    </xdr:from>
    <xdr:to>
      <xdr:col>1</xdr:col>
      <xdr:colOff>495300</xdr:colOff>
      <xdr:row>19</xdr:row>
      <xdr:rowOff>438150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6275" y="410527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28</xdr:row>
      <xdr:rowOff>28575</xdr:rowOff>
    </xdr:from>
    <xdr:to>
      <xdr:col>1</xdr:col>
      <xdr:colOff>485775</xdr:colOff>
      <xdr:row>28</xdr:row>
      <xdr:rowOff>438150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6275" y="8391525"/>
          <a:ext cx="4000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26</xdr:row>
      <xdr:rowOff>28575</xdr:rowOff>
    </xdr:from>
    <xdr:to>
      <xdr:col>1</xdr:col>
      <xdr:colOff>485775</xdr:colOff>
      <xdr:row>26</xdr:row>
      <xdr:rowOff>438150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76275" y="7439025"/>
          <a:ext cx="4000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21</xdr:row>
      <xdr:rowOff>19050</xdr:rowOff>
    </xdr:from>
    <xdr:to>
      <xdr:col>1</xdr:col>
      <xdr:colOff>485775</xdr:colOff>
      <xdr:row>21</xdr:row>
      <xdr:rowOff>428625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6275" y="5048250"/>
          <a:ext cx="4000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32</xdr:row>
      <xdr:rowOff>38100</xdr:rowOff>
    </xdr:from>
    <xdr:to>
      <xdr:col>1</xdr:col>
      <xdr:colOff>466725</xdr:colOff>
      <xdr:row>32</xdr:row>
      <xdr:rowOff>447675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" y="10306050"/>
          <a:ext cx="4000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29</xdr:row>
      <xdr:rowOff>38100</xdr:rowOff>
    </xdr:from>
    <xdr:to>
      <xdr:col>1</xdr:col>
      <xdr:colOff>495300</xdr:colOff>
      <xdr:row>29</xdr:row>
      <xdr:rowOff>457200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76275" y="8877300"/>
          <a:ext cx="4095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30</xdr:row>
      <xdr:rowOff>47625</xdr:rowOff>
    </xdr:from>
    <xdr:to>
      <xdr:col>1</xdr:col>
      <xdr:colOff>485775</xdr:colOff>
      <xdr:row>30</xdr:row>
      <xdr:rowOff>457200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76275" y="9363075"/>
          <a:ext cx="4000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25</xdr:row>
      <xdr:rowOff>19050</xdr:rowOff>
    </xdr:from>
    <xdr:to>
      <xdr:col>1</xdr:col>
      <xdr:colOff>485775</xdr:colOff>
      <xdr:row>25</xdr:row>
      <xdr:rowOff>438150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76275" y="695325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22</xdr:row>
      <xdr:rowOff>28575</xdr:rowOff>
    </xdr:from>
    <xdr:to>
      <xdr:col>1</xdr:col>
      <xdr:colOff>485775</xdr:colOff>
      <xdr:row>22</xdr:row>
      <xdr:rowOff>447675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76275" y="5534025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27</xdr:row>
      <xdr:rowOff>28575</xdr:rowOff>
    </xdr:from>
    <xdr:to>
      <xdr:col>1</xdr:col>
      <xdr:colOff>485775</xdr:colOff>
      <xdr:row>27</xdr:row>
      <xdr:rowOff>438150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76275" y="7915275"/>
          <a:ext cx="4000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24</xdr:row>
      <xdr:rowOff>38100</xdr:rowOff>
    </xdr:from>
    <xdr:to>
      <xdr:col>1</xdr:col>
      <xdr:colOff>485775</xdr:colOff>
      <xdr:row>24</xdr:row>
      <xdr:rowOff>447675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76275" y="6496050"/>
          <a:ext cx="4000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20</xdr:row>
      <xdr:rowOff>28575</xdr:rowOff>
    </xdr:from>
    <xdr:to>
      <xdr:col>1</xdr:col>
      <xdr:colOff>485775</xdr:colOff>
      <xdr:row>20</xdr:row>
      <xdr:rowOff>447675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76275" y="4581525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23</xdr:row>
      <xdr:rowOff>28575</xdr:rowOff>
    </xdr:from>
    <xdr:to>
      <xdr:col>1</xdr:col>
      <xdr:colOff>485775</xdr:colOff>
      <xdr:row>23</xdr:row>
      <xdr:rowOff>438150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76275" y="6010275"/>
          <a:ext cx="4000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31</xdr:row>
      <xdr:rowOff>38100</xdr:rowOff>
    </xdr:from>
    <xdr:to>
      <xdr:col>1</xdr:col>
      <xdr:colOff>485775</xdr:colOff>
      <xdr:row>31</xdr:row>
      <xdr:rowOff>447675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76275" y="9829800"/>
          <a:ext cx="4000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8"/>
  <sheetViews>
    <sheetView tabSelected="1" zoomScale="75" zoomScaleNormal="75" workbookViewId="0" topLeftCell="A1">
      <selection activeCell="J27" sqref="J27"/>
    </sheetView>
  </sheetViews>
  <sheetFormatPr defaultColWidth="9.140625" defaultRowHeight="12.75"/>
  <cols>
    <col min="1" max="1" width="5.140625" style="0" customWidth="1"/>
    <col min="2" max="2" width="35.7109375" style="0" customWidth="1"/>
    <col min="4" max="4" width="11.7109375" style="12" customWidth="1"/>
  </cols>
  <sheetData>
    <row r="1" spans="2:4" s="14" customFormat="1" ht="18">
      <c r="B1" s="52" t="s">
        <v>15</v>
      </c>
      <c r="C1" s="52"/>
      <c r="D1" s="52"/>
    </row>
    <row r="2" spans="2:4" s="14" customFormat="1" ht="18">
      <c r="B2" s="52" t="s">
        <v>46</v>
      </c>
      <c r="C2" s="52"/>
      <c r="D2" s="52"/>
    </row>
    <row r="3" spans="2:4" s="14" customFormat="1" ht="18">
      <c r="B3" s="52" t="s">
        <v>63</v>
      </c>
      <c r="C3" s="52"/>
      <c r="D3" s="52"/>
    </row>
    <row r="4" ht="12.75">
      <c r="E4" t="s">
        <v>6</v>
      </c>
    </row>
    <row r="5" spans="3:11" ht="12.75">
      <c r="C5" s="46" t="s">
        <v>4</v>
      </c>
      <c r="D5" s="47" t="s">
        <v>7</v>
      </c>
      <c r="E5">
        <v>21</v>
      </c>
      <c r="F5">
        <v>27</v>
      </c>
      <c r="G5">
        <v>28</v>
      </c>
      <c r="H5">
        <v>45</v>
      </c>
      <c r="I5">
        <v>46</v>
      </c>
      <c r="J5">
        <v>47</v>
      </c>
      <c r="K5">
        <v>49</v>
      </c>
    </row>
    <row r="6" spans="3:4" ht="12.75">
      <c r="C6" s="46"/>
      <c r="D6" s="47" t="s">
        <v>38</v>
      </c>
    </row>
    <row r="7" ht="12.75">
      <c r="B7" t="s">
        <v>20</v>
      </c>
    </row>
    <row r="8" spans="2:11" ht="12.75">
      <c r="B8" s="15" t="s">
        <v>40</v>
      </c>
      <c r="C8">
        <f aca="true" t="shared" si="0" ref="C8:C14">SUM(E8:K8)</f>
        <v>252</v>
      </c>
      <c r="D8" s="48">
        <f>SUM(C8/C16)</f>
        <v>0.06473156948368868</v>
      </c>
      <c r="E8" s="49">
        <v>36</v>
      </c>
      <c r="F8" s="49">
        <v>28</v>
      </c>
      <c r="G8" s="49">
        <v>24</v>
      </c>
      <c r="H8" s="49">
        <v>31</v>
      </c>
      <c r="I8" s="49">
        <v>41</v>
      </c>
      <c r="J8" s="49">
        <v>49</v>
      </c>
      <c r="K8" s="49">
        <v>43</v>
      </c>
    </row>
    <row r="9" spans="2:11" ht="12.75">
      <c r="B9" s="15" t="s">
        <v>41</v>
      </c>
      <c r="C9">
        <f t="shared" si="0"/>
        <v>57</v>
      </c>
      <c r="D9" s="48">
        <f>SUM(C9/C16)</f>
        <v>0.014641664526072438</v>
      </c>
      <c r="E9" s="49">
        <v>10</v>
      </c>
      <c r="F9" s="49">
        <v>4</v>
      </c>
      <c r="G9" s="49">
        <v>6</v>
      </c>
      <c r="H9" s="49">
        <v>5</v>
      </c>
      <c r="I9" s="49">
        <v>8</v>
      </c>
      <c r="J9" s="49">
        <v>14</v>
      </c>
      <c r="K9" s="49">
        <v>10</v>
      </c>
    </row>
    <row r="10" spans="2:11" ht="12.75">
      <c r="B10" s="15" t="s">
        <v>42</v>
      </c>
      <c r="C10">
        <f t="shared" si="0"/>
        <v>105</v>
      </c>
      <c r="D10" s="48">
        <f>SUM(C10/C16)</f>
        <v>0.02697148728487028</v>
      </c>
      <c r="E10" s="49">
        <v>15</v>
      </c>
      <c r="F10" s="49">
        <v>13</v>
      </c>
      <c r="G10" s="49">
        <v>13</v>
      </c>
      <c r="H10" s="49">
        <v>8</v>
      </c>
      <c r="I10" s="49">
        <v>11</v>
      </c>
      <c r="J10" s="49">
        <v>23</v>
      </c>
      <c r="K10" s="49">
        <v>22</v>
      </c>
    </row>
    <row r="11" spans="2:11" ht="12.75">
      <c r="B11" s="15" t="s">
        <v>43</v>
      </c>
      <c r="C11">
        <f t="shared" si="0"/>
        <v>1624</v>
      </c>
      <c r="D11" s="48">
        <f>SUM(C11/C16)</f>
        <v>0.417159003339327</v>
      </c>
      <c r="E11" s="49">
        <v>207</v>
      </c>
      <c r="F11" s="49">
        <v>199</v>
      </c>
      <c r="G11" s="49">
        <v>194</v>
      </c>
      <c r="H11" s="49">
        <v>238</v>
      </c>
      <c r="I11" s="49">
        <v>231</v>
      </c>
      <c r="J11" s="49">
        <v>280</v>
      </c>
      <c r="K11" s="49">
        <v>275</v>
      </c>
    </row>
    <row r="12" spans="2:11" ht="12.75">
      <c r="B12" s="15" t="s">
        <v>16</v>
      </c>
      <c r="C12">
        <f t="shared" si="0"/>
        <v>185</v>
      </c>
      <c r="D12" s="48">
        <f>SUM(C12/C16)</f>
        <v>0.04752119188286669</v>
      </c>
      <c r="E12" s="49">
        <v>21</v>
      </c>
      <c r="F12" s="49">
        <v>25</v>
      </c>
      <c r="G12" s="49">
        <v>26</v>
      </c>
      <c r="H12" s="49">
        <v>19</v>
      </c>
      <c r="I12" s="49">
        <v>30</v>
      </c>
      <c r="J12" s="49">
        <v>36</v>
      </c>
      <c r="K12" s="49">
        <v>28</v>
      </c>
    </row>
    <row r="13" spans="2:11" ht="12.75">
      <c r="B13" s="15" t="s">
        <v>44</v>
      </c>
      <c r="C13">
        <f t="shared" si="0"/>
        <v>1611</v>
      </c>
      <c r="D13" s="48">
        <f>SUM(C13/C16)</f>
        <v>0.4138196763421526</v>
      </c>
      <c r="E13" s="49">
        <v>244</v>
      </c>
      <c r="F13" s="49">
        <v>213</v>
      </c>
      <c r="G13" s="49">
        <v>177</v>
      </c>
      <c r="H13" s="49">
        <v>265</v>
      </c>
      <c r="I13" s="49">
        <v>225</v>
      </c>
      <c r="J13" s="49">
        <v>229</v>
      </c>
      <c r="K13" s="49">
        <v>258</v>
      </c>
    </row>
    <row r="14" spans="2:11" ht="12.75">
      <c r="B14" s="15" t="s">
        <v>45</v>
      </c>
      <c r="C14">
        <f t="shared" si="0"/>
        <v>59</v>
      </c>
      <c r="D14" s="48">
        <f>SUM(C14/C16)</f>
        <v>0.015155407141022348</v>
      </c>
      <c r="E14" s="49">
        <v>6</v>
      </c>
      <c r="F14" s="49">
        <v>5</v>
      </c>
      <c r="G14" s="49">
        <v>5</v>
      </c>
      <c r="H14" s="49">
        <v>9</v>
      </c>
      <c r="I14" s="49">
        <v>11</v>
      </c>
      <c r="J14" s="49">
        <v>15</v>
      </c>
      <c r="K14" s="49">
        <v>8</v>
      </c>
    </row>
    <row r="16" spans="2:11" ht="12.75">
      <c r="B16" t="s">
        <v>19</v>
      </c>
      <c r="C16">
        <f>SUM(C8:C15)</f>
        <v>3893</v>
      </c>
      <c r="D16" s="48">
        <f aca="true" t="shared" si="1" ref="D16:K16">SUM(D8:D15)</f>
        <v>1</v>
      </c>
      <c r="E16">
        <f t="shared" si="1"/>
        <v>539</v>
      </c>
      <c r="F16">
        <f t="shared" si="1"/>
        <v>487</v>
      </c>
      <c r="G16">
        <f t="shared" si="1"/>
        <v>445</v>
      </c>
      <c r="H16">
        <f t="shared" si="1"/>
        <v>575</v>
      </c>
      <c r="I16">
        <f t="shared" si="1"/>
        <v>557</v>
      </c>
      <c r="J16">
        <f t="shared" si="1"/>
        <v>646</v>
      </c>
      <c r="K16">
        <f t="shared" si="1"/>
        <v>644</v>
      </c>
    </row>
    <row r="19" ht="12.75">
      <c r="B19" t="s">
        <v>21</v>
      </c>
    </row>
    <row r="20" spans="2:11" ht="12.75">
      <c r="B20" s="15" t="s">
        <v>40</v>
      </c>
      <c r="C20">
        <f aca="true" t="shared" si="2" ref="C20:C26">SUM(E20:K20)</f>
        <v>73</v>
      </c>
      <c r="E20" s="49">
        <v>10</v>
      </c>
      <c r="F20" s="49">
        <v>6</v>
      </c>
      <c r="G20" s="49">
        <v>6</v>
      </c>
      <c r="H20" s="49">
        <v>6</v>
      </c>
      <c r="I20" s="49">
        <v>12</v>
      </c>
      <c r="J20" s="49">
        <v>20</v>
      </c>
      <c r="K20" s="49">
        <v>13</v>
      </c>
    </row>
    <row r="21" spans="2:11" ht="12.75">
      <c r="B21" s="15" t="s">
        <v>41</v>
      </c>
      <c r="C21">
        <f t="shared" si="2"/>
        <v>9</v>
      </c>
      <c r="E21" s="49">
        <v>2</v>
      </c>
      <c r="F21" s="49">
        <v>1</v>
      </c>
      <c r="G21" s="49">
        <v>1</v>
      </c>
      <c r="H21" s="49">
        <v>1</v>
      </c>
      <c r="I21" s="49">
        <v>1</v>
      </c>
      <c r="J21" s="49">
        <v>2</v>
      </c>
      <c r="K21" s="49">
        <v>1</v>
      </c>
    </row>
    <row r="22" spans="2:11" ht="12.75">
      <c r="B22" s="15" t="s">
        <v>42</v>
      </c>
      <c r="C22">
        <f t="shared" si="2"/>
        <v>20</v>
      </c>
      <c r="E22" s="49">
        <v>5</v>
      </c>
      <c r="F22" s="49">
        <v>1</v>
      </c>
      <c r="G22" s="49">
        <v>1</v>
      </c>
      <c r="H22" s="49">
        <v>3</v>
      </c>
      <c r="I22" s="49">
        <v>3</v>
      </c>
      <c r="J22" s="49">
        <v>3</v>
      </c>
      <c r="K22" s="49">
        <v>4</v>
      </c>
    </row>
    <row r="23" spans="2:11" ht="12.75">
      <c r="B23" s="15" t="s">
        <v>43</v>
      </c>
      <c r="C23">
        <f t="shared" si="2"/>
        <v>428</v>
      </c>
      <c r="E23" s="49">
        <v>62</v>
      </c>
      <c r="F23" s="49">
        <v>51</v>
      </c>
      <c r="G23" s="49">
        <v>45</v>
      </c>
      <c r="H23" s="49">
        <v>56</v>
      </c>
      <c r="I23" s="49">
        <v>53</v>
      </c>
      <c r="J23" s="49">
        <v>84</v>
      </c>
      <c r="K23" s="49">
        <v>77</v>
      </c>
    </row>
    <row r="24" spans="2:11" ht="12.75">
      <c r="B24" s="15" t="s">
        <v>16</v>
      </c>
      <c r="C24">
        <f t="shared" si="2"/>
        <v>38</v>
      </c>
      <c r="E24" s="49">
        <v>6</v>
      </c>
      <c r="F24" s="49">
        <v>4</v>
      </c>
      <c r="G24" s="49">
        <v>3</v>
      </c>
      <c r="H24" s="49">
        <v>3</v>
      </c>
      <c r="I24" s="49">
        <v>9</v>
      </c>
      <c r="J24" s="49">
        <v>3</v>
      </c>
      <c r="K24" s="49">
        <v>10</v>
      </c>
    </row>
    <row r="25" spans="2:11" ht="12.75">
      <c r="B25" s="15" t="s">
        <v>44</v>
      </c>
      <c r="C25">
        <f t="shared" si="2"/>
        <v>288</v>
      </c>
      <c r="E25" s="49">
        <v>37</v>
      </c>
      <c r="F25" s="49">
        <v>37</v>
      </c>
      <c r="G25" s="49">
        <v>25</v>
      </c>
      <c r="H25" s="49">
        <v>50</v>
      </c>
      <c r="I25" s="49">
        <v>50</v>
      </c>
      <c r="J25" s="49">
        <v>44</v>
      </c>
      <c r="K25" s="49">
        <v>45</v>
      </c>
    </row>
    <row r="26" spans="2:11" ht="12.75">
      <c r="B26" s="15" t="s">
        <v>45</v>
      </c>
      <c r="C26">
        <f t="shared" si="2"/>
        <v>7</v>
      </c>
      <c r="E26" s="49">
        <v>2</v>
      </c>
      <c r="F26" s="49">
        <v>0</v>
      </c>
      <c r="G26" s="49">
        <v>1</v>
      </c>
      <c r="H26" s="49">
        <v>1</v>
      </c>
      <c r="I26" s="49">
        <v>1</v>
      </c>
      <c r="J26" s="49">
        <v>1</v>
      </c>
      <c r="K26" s="49">
        <v>1</v>
      </c>
    </row>
    <row r="28" spans="2:11" ht="12.75">
      <c r="B28" t="s">
        <v>48</v>
      </c>
      <c r="C28">
        <f>SUM(C20:C26)</f>
        <v>863</v>
      </c>
      <c r="D28"/>
      <c r="E28">
        <f aca="true" t="shared" si="3" ref="E28:K28">SUM(E20:E26)</f>
        <v>124</v>
      </c>
      <c r="F28">
        <f t="shared" si="3"/>
        <v>100</v>
      </c>
      <c r="G28">
        <f t="shared" si="3"/>
        <v>82</v>
      </c>
      <c r="H28">
        <f t="shared" si="3"/>
        <v>120</v>
      </c>
      <c r="I28">
        <f t="shared" si="3"/>
        <v>129</v>
      </c>
      <c r="J28">
        <f t="shared" si="3"/>
        <v>157</v>
      </c>
      <c r="K28">
        <f t="shared" si="3"/>
        <v>151</v>
      </c>
    </row>
  </sheetData>
  <sheetProtection password="CC1A" sheet="1" objects="1" scenarios="1"/>
  <mergeCells count="3">
    <mergeCell ref="B1:D1"/>
    <mergeCell ref="B2:D2"/>
    <mergeCell ref="B3:D3"/>
  </mergeCells>
  <printOptions gridLines="1"/>
  <pageMargins left="0.75" right="0.75" top="1" bottom="1" header="0.5" footer="0.5"/>
  <pageSetup horizontalDpi="300" verticalDpi="300" orientation="landscape" paperSize="9" r:id="rId2"/>
  <headerFooter alignWithMargins="0">
    <oddHeader>&amp;CComune di Vercelli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="75" zoomScaleNormal="75" workbookViewId="0" topLeftCell="A1">
      <selection activeCell="I31" sqref="I31"/>
    </sheetView>
  </sheetViews>
  <sheetFormatPr defaultColWidth="9.140625" defaultRowHeight="12.75"/>
  <cols>
    <col min="1" max="1" width="8.8515625" style="1" customWidth="1"/>
    <col min="2" max="2" width="54.421875" style="1" customWidth="1"/>
    <col min="3" max="3" width="7.28125" style="2" customWidth="1"/>
    <col min="4" max="10" width="6.7109375" style="2" customWidth="1"/>
    <col min="11" max="16384" width="8.8515625" style="2" customWidth="1"/>
  </cols>
  <sheetData>
    <row r="1" spans="2:10" ht="18.75">
      <c r="B1" s="17" t="s">
        <v>13</v>
      </c>
      <c r="D1" s="53" t="s">
        <v>12</v>
      </c>
      <c r="E1" s="53"/>
      <c r="F1" s="53"/>
      <c r="G1" s="53"/>
      <c r="H1" s="53"/>
      <c r="I1" s="53"/>
      <c r="J1" s="53"/>
    </row>
    <row r="2" spans="2:10" ht="18.75">
      <c r="B2" s="17" t="str">
        <f>'Presidente I '!$B$3</f>
        <v>COLLEGIO UNINOMINALE VERCELLI III</v>
      </c>
      <c r="D2" s="53" t="s">
        <v>61</v>
      </c>
      <c r="E2" s="53"/>
      <c r="F2" s="53"/>
      <c r="G2" s="53"/>
      <c r="H2" s="53"/>
      <c r="I2" s="53"/>
      <c r="J2" s="53"/>
    </row>
    <row r="3" spans="2:4" ht="18.75">
      <c r="B3" s="17"/>
      <c r="D3" s="2" t="s">
        <v>14</v>
      </c>
    </row>
    <row r="4" spans="1:10" s="3" customFormat="1" ht="15">
      <c r="A4" s="1"/>
      <c r="B4" s="1"/>
      <c r="C4" s="3" t="s">
        <v>4</v>
      </c>
      <c r="D4" s="3">
        <f>'Presidente I '!E5</f>
        <v>21</v>
      </c>
      <c r="E4" s="3">
        <f>'Presidente I '!F5</f>
        <v>27</v>
      </c>
      <c r="F4" s="3">
        <f>'Presidente I '!G5</f>
        <v>28</v>
      </c>
      <c r="G4" s="3">
        <f>'Presidente I '!H5</f>
        <v>45</v>
      </c>
      <c r="H4" s="3">
        <f>'Presidente I '!I5</f>
        <v>46</v>
      </c>
      <c r="I4" s="3">
        <f>'Presidente I '!J5</f>
        <v>47</v>
      </c>
      <c r="J4" s="3">
        <f>'Presidente I '!K5</f>
        <v>49</v>
      </c>
    </row>
    <row r="5" spans="1:10" s="3" customFormat="1" ht="15">
      <c r="A5" s="4" t="s">
        <v>0</v>
      </c>
      <c r="B5" s="1" t="s">
        <v>1</v>
      </c>
      <c r="C5" s="3">
        <f>SUM(D5:J5)</f>
        <v>3031</v>
      </c>
      <c r="D5" s="50">
        <v>440</v>
      </c>
      <c r="E5" s="50">
        <v>376</v>
      </c>
      <c r="F5" s="50">
        <v>380</v>
      </c>
      <c r="G5" s="50">
        <v>415</v>
      </c>
      <c r="H5" s="50">
        <v>433</v>
      </c>
      <c r="I5" s="50">
        <v>499</v>
      </c>
      <c r="J5" s="50">
        <v>488</v>
      </c>
    </row>
    <row r="6" spans="1:10" s="3" customFormat="1" ht="15">
      <c r="A6" s="1"/>
      <c r="B6" s="1" t="s">
        <v>2</v>
      </c>
      <c r="C6" s="3">
        <f>SUM(D6:J6)</f>
        <v>3297</v>
      </c>
      <c r="D6" s="50">
        <v>478</v>
      </c>
      <c r="E6" s="50">
        <v>397</v>
      </c>
      <c r="F6" s="50">
        <v>392</v>
      </c>
      <c r="G6" s="50">
        <v>474</v>
      </c>
      <c r="H6" s="50">
        <v>499</v>
      </c>
      <c r="I6" s="50">
        <v>514</v>
      </c>
      <c r="J6" s="50">
        <v>543</v>
      </c>
    </row>
    <row r="7" spans="1:10" s="3" customFormat="1" ht="15">
      <c r="A7" s="1"/>
      <c r="B7" s="1" t="s">
        <v>4</v>
      </c>
      <c r="C7" s="3">
        <f>SUM(D7:J7)</f>
        <v>6328</v>
      </c>
      <c r="D7" s="3">
        <f>SUM(D5:D6)</f>
        <v>918</v>
      </c>
      <c r="E7" s="3">
        <f aca="true" t="shared" si="0" ref="E7:J7">SUM(E5:E6)</f>
        <v>773</v>
      </c>
      <c r="F7" s="3">
        <f t="shared" si="0"/>
        <v>772</v>
      </c>
      <c r="G7" s="3">
        <f t="shared" si="0"/>
        <v>889</v>
      </c>
      <c r="H7" s="3">
        <f t="shared" si="0"/>
        <v>932</v>
      </c>
      <c r="I7" s="3">
        <f t="shared" si="0"/>
        <v>1013</v>
      </c>
      <c r="J7" s="3">
        <f t="shared" si="0"/>
        <v>1031</v>
      </c>
    </row>
    <row r="8" spans="1:10" s="3" customFormat="1" ht="15">
      <c r="A8" s="4" t="s">
        <v>3</v>
      </c>
      <c r="B8" s="1" t="s">
        <v>1</v>
      </c>
      <c r="C8" s="3">
        <f>SUM(D8:J8)</f>
        <v>2050</v>
      </c>
      <c r="D8" s="50">
        <v>277</v>
      </c>
      <c r="E8" s="50">
        <v>268</v>
      </c>
      <c r="F8" s="50">
        <v>242</v>
      </c>
      <c r="G8" s="50">
        <v>292</v>
      </c>
      <c r="H8" s="50">
        <v>278</v>
      </c>
      <c r="I8" s="50">
        <v>355</v>
      </c>
      <c r="J8" s="50">
        <v>338</v>
      </c>
    </row>
    <row r="9" spans="1:10" s="3" customFormat="1" ht="15">
      <c r="A9" s="1"/>
      <c r="B9" s="1" t="s">
        <v>2</v>
      </c>
      <c r="C9" s="3">
        <f>SUM(D9:J9)</f>
        <v>2176</v>
      </c>
      <c r="D9" s="50">
        <v>305</v>
      </c>
      <c r="E9" s="50">
        <v>262</v>
      </c>
      <c r="F9" s="50">
        <v>257</v>
      </c>
      <c r="G9" s="50">
        <v>322</v>
      </c>
      <c r="H9" s="50">
        <v>334</v>
      </c>
      <c r="I9" s="50">
        <v>344</v>
      </c>
      <c r="J9" s="50">
        <v>352</v>
      </c>
    </row>
    <row r="10" spans="1:10" s="3" customFormat="1" ht="15">
      <c r="A10" s="1"/>
      <c r="B10" s="1" t="s">
        <v>4</v>
      </c>
      <c r="C10" s="3">
        <f>SUM(C8:C9)</f>
        <v>4226</v>
      </c>
      <c r="D10" s="3">
        <f aca="true" t="shared" si="1" ref="D10:J10">SUM(D8:D9)</f>
        <v>582</v>
      </c>
      <c r="E10" s="3">
        <f t="shared" si="1"/>
        <v>530</v>
      </c>
      <c r="F10" s="3">
        <f t="shared" si="1"/>
        <v>499</v>
      </c>
      <c r="G10" s="3">
        <f t="shared" si="1"/>
        <v>614</v>
      </c>
      <c r="H10" s="3">
        <f t="shared" si="1"/>
        <v>612</v>
      </c>
      <c r="I10" s="3">
        <f t="shared" si="1"/>
        <v>699</v>
      </c>
      <c r="J10" s="3">
        <f t="shared" si="1"/>
        <v>690</v>
      </c>
    </row>
    <row r="11" spans="1:10" s="3" customFormat="1" ht="15">
      <c r="A11" s="4"/>
      <c r="B11" s="1" t="s">
        <v>22</v>
      </c>
      <c r="C11" s="3">
        <f>SUM(D11:J11)</f>
        <v>0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</row>
    <row r="12" spans="1:10" s="3" customFormat="1" ht="15">
      <c r="A12" s="4"/>
      <c r="B12" s="1" t="s">
        <v>23</v>
      </c>
      <c r="C12" s="3">
        <f>SUM(D12:J12)</f>
        <v>92</v>
      </c>
      <c r="D12" s="50">
        <v>14</v>
      </c>
      <c r="E12" s="50">
        <v>18</v>
      </c>
      <c r="F12" s="50">
        <v>11</v>
      </c>
      <c r="G12" s="50">
        <v>8</v>
      </c>
      <c r="H12" s="50">
        <v>16</v>
      </c>
      <c r="I12" s="50">
        <v>14</v>
      </c>
      <c r="J12" s="50">
        <v>11</v>
      </c>
    </row>
    <row r="13" spans="1:10" s="3" customFormat="1" ht="15">
      <c r="A13" s="4"/>
      <c r="B13" s="1" t="s">
        <v>24</v>
      </c>
      <c r="C13" s="3">
        <f>SUM(D13:J13)</f>
        <v>241</v>
      </c>
      <c r="D13" s="50">
        <v>29</v>
      </c>
      <c r="E13" s="50">
        <v>25</v>
      </c>
      <c r="F13" s="50">
        <v>43</v>
      </c>
      <c r="G13" s="50">
        <v>31</v>
      </c>
      <c r="H13" s="50">
        <v>39</v>
      </c>
      <c r="I13" s="50">
        <v>39</v>
      </c>
      <c r="J13" s="50">
        <v>35</v>
      </c>
    </row>
    <row r="14" spans="1:10" s="3" customFormat="1" ht="15">
      <c r="A14" s="4"/>
      <c r="B14" s="1" t="s">
        <v>25</v>
      </c>
      <c r="C14" s="3">
        <f>SUM(C11:C13)</f>
        <v>333</v>
      </c>
      <c r="D14" s="3">
        <f aca="true" t="shared" si="2" ref="D14:J14">SUM(D11:D13)</f>
        <v>43</v>
      </c>
      <c r="E14" s="3">
        <f t="shared" si="2"/>
        <v>43</v>
      </c>
      <c r="F14" s="3">
        <f t="shared" si="2"/>
        <v>54</v>
      </c>
      <c r="G14" s="3">
        <f t="shared" si="2"/>
        <v>39</v>
      </c>
      <c r="H14" s="3">
        <f t="shared" si="2"/>
        <v>55</v>
      </c>
      <c r="I14" s="3">
        <f t="shared" si="2"/>
        <v>53</v>
      </c>
      <c r="J14" s="3">
        <f t="shared" si="2"/>
        <v>46</v>
      </c>
    </row>
    <row r="15" spans="1:10" s="3" customFormat="1" ht="15">
      <c r="A15" s="4"/>
      <c r="B15" s="6" t="s">
        <v>19</v>
      </c>
      <c r="C15" s="3">
        <f>SUM(C10-C14)</f>
        <v>3893</v>
      </c>
      <c r="D15" s="3">
        <f aca="true" t="shared" si="3" ref="D15:J15">SUM(D10-D14)</f>
        <v>539</v>
      </c>
      <c r="E15" s="3">
        <f t="shared" si="3"/>
        <v>487</v>
      </c>
      <c r="F15" s="3">
        <f t="shared" si="3"/>
        <v>445</v>
      </c>
      <c r="G15" s="3">
        <f t="shared" si="3"/>
        <v>575</v>
      </c>
      <c r="H15" s="3">
        <f t="shared" si="3"/>
        <v>557</v>
      </c>
      <c r="I15" s="3">
        <f t="shared" si="3"/>
        <v>646</v>
      </c>
      <c r="J15" s="3">
        <f t="shared" si="3"/>
        <v>644</v>
      </c>
    </row>
    <row r="16" spans="1:10" s="3" customFormat="1" ht="15">
      <c r="A16" s="4" t="s">
        <v>5</v>
      </c>
      <c r="B16" s="4" t="s">
        <v>49</v>
      </c>
      <c r="C16" s="3">
        <f aca="true" t="shared" si="4" ref="C16:C30">SUM(D16:J16)</f>
        <v>179</v>
      </c>
      <c r="D16" s="50">
        <v>26</v>
      </c>
      <c r="E16" s="50">
        <v>22</v>
      </c>
      <c r="F16" s="50">
        <v>18</v>
      </c>
      <c r="G16" s="50">
        <v>25</v>
      </c>
      <c r="H16" s="50">
        <v>29</v>
      </c>
      <c r="I16" s="50">
        <v>29</v>
      </c>
      <c r="J16" s="50">
        <v>30</v>
      </c>
    </row>
    <row r="17" spans="1:10" s="3" customFormat="1" ht="15">
      <c r="A17" s="1"/>
      <c r="B17" s="4" t="s">
        <v>50</v>
      </c>
      <c r="C17" s="3">
        <f t="shared" si="4"/>
        <v>48</v>
      </c>
      <c r="D17" s="50">
        <v>8</v>
      </c>
      <c r="E17" s="50">
        <v>3</v>
      </c>
      <c r="F17" s="50">
        <v>5</v>
      </c>
      <c r="G17" s="50">
        <v>4</v>
      </c>
      <c r="H17" s="50">
        <v>7</v>
      </c>
      <c r="I17" s="50">
        <v>12</v>
      </c>
      <c r="J17" s="50">
        <v>9</v>
      </c>
    </row>
    <row r="18" spans="1:10" s="3" customFormat="1" ht="15">
      <c r="A18" s="1"/>
      <c r="B18" s="4" t="s">
        <v>35</v>
      </c>
      <c r="C18" s="3">
        <f t="shared" si="4"/>
        <v>85</v>
      </c>
      <c r="D18" s="50">
        <v>10</v>
      </c>
      <c r="E18" s="50">
        <v>12</v>
      </c>
      <c r="F18" s="50">
        <v>12</v>
      </c>
      <c r="G18" s="50">
        <v>5</v>
      </c>
      <c r="H18" s="50">
        <v>8</v>
      </c>
      <c r="I18" s="50">
        <v>20</v>
      </c>
      <c r="J18" s="50">
        <v>18</v>
      </c>
    </row>
    <row r="19" spans="1:10" s="3" customFormat="1" ht="15">
      <c r="A19" s="1"/>
      <c r="B19" s="4" t="s">
        <v>36</v>
      </c>
      <c r="C19" s="3">
        <f t="shared" si="4"/>
        <v>500</v>
      </c>
      <c r="D19" s="50">
        <v>61</v>
      </c>
      <c r="E19" s="50">
        <v>56</v>
      </c>
      <c r="F19" s="50">
        <v>58</v>
      </c>
      <c r="G19" s="50">
        <v>75</v>
      </c>
      <c r="H19" s="50">
        <v>83</v>
      </c>
      <c r="I19" s="50">
        <v>77</v>
      </c>
      <c r="J19" s="50">
        <v>90</v>
      </c>
    </row>
    <row r="20" spans="1:10" s="3" customFormat="1" ht="15">
      <c r="A20" s="1"/>
      <c r="B20" s="4" t="s">
        <v>51</v>
      </c>
      <c r="C20" s="3">
        <f t="shared" si="4"/>
        <v>158</v>
      </c>
      <c r="D20" s="50">
        <v>22</v>
      </c>
      <c r="E20" s="50">
        <v>20</v>
      </c>
      <c r="F20" s="50">
        <v>17</v>
      </c>
      <c r="G20" s="50">
        <v>28</v>
      </c>
      <c r="H20" s="50">
        <v>16</v>
      </c>
      <c r="I20" s="50">
        <v>20</v>
      </c>
      <c r="J20" s="50">
        <v>35</v>
      </c>
    </row>
    <row r="21" spans="1:10" s="3" customFormat="1" ht="15">
      <c r="A21" s="1"/>
      <c r="B21" s="4" t="s">
        <v>52</v>
      </c>
      <c r="C21" s="3">
        <f t="shared" si="4"/>
        <v>129</v>
      </c>
      <c r="D21" s="50">
        <v>16</v>
      </c>
      <c r="E21" s="50">
        <v>21</v>
      </c>
      <c r="F21" s="50">
        <v>17</v>
      </c>
      <c r="G21" s="50">
        <v>15</v>
      </c>
      <c r="H21" s="50">
        <v>16</v>
      </c>
      <c r="I21" s="50">
        <v>28</v>
      </c>
      <c r="J21" s="50">
        <v>16</v>
      </c>
    </row>
    <row r="22" spans="1:10" s="3" customFormat="1" ht="15">
      <c r="A22" s="1"/>
      <c r="B22" s="4" t="s">
        <v>53</v>
      </c>
      <c r="C22" s="3">
        <f t="shared" si="4"/>
        <v>218</v>
      </c>
      <c r="D22" s="50">
        <v>27</v>
      </c>
      <c r="E22" s="50">
        <v>29</v>
      </c>
      <c r="F22" s="50">
        <v>35</v>
      </c>
      <c r="G22" s="50">
        <v>32</v>
      </c>
      <c r="H22" s="50">
        <v>38</v>
      </c>
      <c r="I22" s="50">
        <v>28</v>
      </c>
      <c r="J22" s="50">
        <v>29</v>
      </c>
    </row>
    <row r="23" spans="1:10" s="3" customFormat="1" ht="15">
      <c r="A23" s="1"/>
      <c r="B23" s="4" t="s">
        <v>54</v>
      </c>
      <c r="C23" s="3">
        <f t="shared" si="4"/>
        <v>146</v>
      </c>
      <c r="D23" s="50">
        <v>14</v>
      </c>
      <c r="E23" s="50">
        <v>16</v>
      </c>
      <c r="F23" s="50">
        <v>15</v>
      </c>
      <c r="G23" s="50">
        <v>23</v>
      </c>
      <c r="H23" s="50">
        <v>23</v>
      </c>
      <c r="I23" s="50">
        <v>32</v>
      </c>
      <c r="J23" s="50">
        <v>23</v>
      </c>
    </row>
    <row r="24" spans="1:10" s="3" customFormat="1" ht="15">
      <c r="A24" s="1"/>
      <c r="B24" s="4" t="s">
        <v>55</v>
      </c>
      <c r="C24" s="3">
        <f t="shared" si="4"/>
        <v>45</v>
      </c>
      <c r="D24" s="50">
        <v>5</v>
      </c>
      <c r="E24" s="50">
        <v>6</v>
      </c>
      <c r="F24" s="50">
        <v>7</v>
      </c>
      <c r="G24" s="50">
        <v>9</v>
      </c>
      <c r="H24" s="50">
        <v>2</v>
      </c>
      <c r="I24" s="50">
        <v>11</v>
      </c>
      <c r="J24" s="50">
        <v>5</v>
      </c>
    </row>
    <row r="25" spans="1:10" s="3" customFormat="1" ht="15">
      <c r="A25" s="1"/>
      <c r="B25" s="4" t="s">
        <v>56</v>
      </c>
      <c r="C25" s="3">
        <f t="shared" si="4"/>
        <v>147</v>
      </c>
      <c r="D25" s="50">
        <v>15</v>
      </c>
      <c r="E25" s="50">
        <v>21</v>
      </c>
      <c r="F25" s="50">
        <v>23</v>
      </c>
      <c r="G25" s="50">
        <v>16</v>
      </c>
      <c r="H25" s="50">
        <v>21</v>
      </c>
      <c r="I25" s="50">
        <v>33</v>
      </c>
      <c r="J25" s="50">
        <v>18</v>
      </c>
    </row>
    <row r="26" spans="1:10" s="3" customFormat="1" ht="15">
      <c r="A26" s="1"/>
      <c r="B26" s="4" t="s">
        <v>57</v>
      </c>
      <c r="C26" s="3">
        <f t="shared" si="4"/>
        <v>244</v>
      </c>
      <c r="D26" s="50">
        <v>54</v>
      </c>
      <c r="E26" s="50">
        <v>36</v>
      </c>
      <c r="F26" s="50">
        <v>18</v>
      </c>
      <c r="G26" s="50">
        <v>39</v>
      </c>
      <c r="H26" s="50">
        <v>27</v>
      </c>
      <c r="I26" s="50">
        <v>37</v>
      </c>
      <c r="J26" s="50">
        <v>33</v>
      </c>
    </row>
    <row r="27" spans="1:10" s="3" customFormat="1" ht="15">
      <c r="A27" s="1"/>
      <c r="B27" s="4" t="s">
        <v>34</v>
      </c>
      <c r="C27" s="3">
        <f t="shared" si="4"/>
        <v>855</v>
      </c>
      <c r="D27" s="50">
        <v>123</v>
      </c>
      <c r="E27" s="50">
        <v>104</v>
      </c>
      <c r="F27" s="50">
        <v>109</v>
      </c>
      <c r="G27" s="50">
        <v>139</v>
      </c>
      <c r="H27" s="50">
        <v>124</v>
      </c>
      <c r="I27" s="50">
        <v>114</v>
      </c>
      <c r="J27" s="50">
        <v>142</v>
      </c>
    </row>
    <row r="28" spans="1:10" s="3" customFormat="1" ht="15">
      <c r="A28" s="1"/>
      <c r="B28" s="4" t="s">
        <v>58</v>
      </c>
      <c r="C28" s="3">
        <f t="shared" si="4"/>
        <v>145</v>
      </c>
      <c r="D28" s="50">
        <v>24</v>
      </c>
      <c r="E28" s="50">
        <v>21</v>
      </c>
      <c r="F28" s="50">
        <v>11</v>
      </c>
      <c r="G28" s="50">
        <v>21</v>
      </c>
      <c r="H28" s="50">
        <v>18</v>
      </c>
      <c r="I28" s="50">
        <v>23</v>
      </c>
      <c r="J28" s="50">
        <v>27</v>
      </c>
    </row>
    <row r="29" spans="1:10" s="3" customFormat="1" ht="15">
      <c r="A29" s="1"/>
      <c r="B29" s="4" t="s">
        <v>59</v>
      </c>
      <c r="C29" s="3">
        <f t="shared" si="4"/>
        <v>79</v>
      </c>
      <c r="D29" s="50">
        <v>6</v>
      </c>
      <c r="E29" s="50">
        <v>15</v>
      </c>
      <c r="F29" s="50">
        <v>14</v>
      </c>
      <c r="G29" s="50">
        <v>16</v>
      </c>
      <c r="H29" s="50">
        <v>6</v>
      </c>
      <c r="I29" s="50">
        <v>11</v>
      </c>
      <c r="J29" s="50">
        <v>11</v>
      </c>
    </row>
    <row r="30" spans="1:10" s="3" customFormat="1" ht="15">
      <c r="A30" s="1"/>
      <c r="B30" s="4" t="s">
        <v>60</v>
      </c>
      <c r="C30" s="3">
        <f t="shared" si="4"/>
        <v>52</v>
      </c>
      <c r="D30" s="50">
        <v>4</v>
      </c>
      <c r="E30" s="50">
        <v>5</v>
      </c>
      <c r="F30" s="50">
        <v>4</v>
      </c>
      <c r="G30" s="50">
        <v>8</v>
      </c>
      <c r="H30" s="50">
        <v>10</v>
      </c>
      <c r="I30" s="50">
        <v>14</v>
      </c>
      <c r="J30" s="50">
        <v>7</v>
      </c>
    </row>
    <row r="31" spans="1:2" s="3" customFormat="1" ht="15">
      <c r="A31" s="1"/>
      <c r="B31" s="1"/>
    </row>
    <row r="32" spans="1:10" s="3" customFormat="1" ht="15">
      <c r="A32" s="1"/>
      <c r="B32" s="1" t="s">
        <v>26</v>
      </c>
      <c r="C32" s="3">
        <f aca="true" t="shared" si="5" ref="C32:I32">SUM(C16:C30)</f>
        <v>3030</v>
      </c>
      <c r="D32" s="3">
        <f t="shared" si="5"/>
        <v>415</v>
      </c>
      <c r="E32" s="3">
        <f t="shared" si="5"/>
        <v>387</v>
      </c>
      <c r="F32" s="3">
        <f t="shared" si="5"/>
        <v>363</v>
      </c>
      <c r="G32" s="3">
        <f t="shared" si="5"/>
        <v>455</v>
      </c>
      <c r="H32" s="3">
        <f t="shared" si="5"/>
        <v>428</v>
      </c>
      <c r="I32" s="3">
        <f t="shared" si="5"/>
        <v>489</v>
      </c>
      <c r="J32" s="3">
        <f>SUM(J16:J30)</f>
        <v>493</v>
      </c>
    </row>
    <row r="33" spans="2:10" ht="15">
      <c r="B33" s="5" t="s">
        <v>11</v>
      </c>
      <c r="C33" s="3">
        <f>SUM(C15-C16-C17-C18-C19-C20-C21-C22-C23-C24-C25-C26-C27-C28-C29-C30)</f>
        <v>863</v>
      </c>
      <c r="D33" s="3">
        <f aca="true" t="shared" si="6" ref="D33:J33">SUM(D15-D16-D17-D18-D19-D20-D21-D22-D23-D24-D25-D26-D27-D28-D29-D30)</f>
        <v>124</v>
      </c>
      <c r="E33" s="3">
        <f t="shared" si="6"/>
        <v>100</v>
      </c>
      <c r="F33" s="3">
        <f t="shared" si="6"/>
        <v>82</v>
      </c>
      <c r="G33" s="3">
        <f t="shared" si="6"/>
        <v>120</v>
      </c>
      <c r="H33" s="3">
        <f t="shared" si="6"/>
        <v>129</v>
      </c>
      <c r="I33" s="3">
        <f t="shared" si="6"/>
        <v>157</v>
      </c>
      <c r="J33" s="3">
        <f t="shared" si="6"/>
        <v>151</v>
      </c>
    </row>
    <row r="34" spans="2:10" ht="15">
      <c r="B34" s="5" t="s">
        <v>17</v>
      </c>
      <c r="C34" s="3">
        <f>COUNTIF(D34:J34,"OK")</f>
        <v>7</v>
      </c>
      <c r="D34" s="18" t="str">
        <f>IF(D15&lt;&gt;0,"OK","NO")</f>
        <v>OK</v>
      </c>
      <c r="E34" s="18" t="str">
        <f aca="true" t="shared" si="7" ref="E34:J34">IF(E15&lt;&gt;0,"OK","NO")</f>
        <v>OK</v>
      </c>
      <c r="F34" s="18" t="str">
        <f t="shared" si="7"/>
        <v>OK</v>
      </c>
      <c r="G34" s="18" t="str">
        <f t="shared" si="7"/>
        <v>OK</v>
      </c>
      <c r="H34" s="18" t="str">
        <f t="shared" si="7"/>
        <v>OK</v>
      </c>
      <c r="I34" s="18" t="str">
        <f t="shared" si="7"/>
        <v>OK</v>
      </c>
      <c r="J34" s="18" t="str">
        <f t="shared" si="7"/>
        <v>OK</v>
      </c>
    </row>
  </sheetData>
  <sheetProtection password="CC1A" sheet="1" objects="1" scenarios="1"/>
  <mergeCells count="2">
    <mergeCell ref="D1:J1"/>
    <mergeCell ref="D2:J2"/>
  </mergeCells>
  <conditionalFormatting sqref="C33:J33">
    <cfRule type="cellIs" priority="1" dxfId="0" operator="notEqual" stopIfTrue="1">
      <formula>0</formula>
    </cfRule>
  </conditionalFormatting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9" r:id="rId2"/>
  <headerFooter alignWithMargins="0">
    <oddHeader>&amp;CComune di Vercelli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">
      <selection activeCell="E25" sqref="E25"/>
    </sheetView>
  </sheetViews>
  <sheetFormatPr defaultColWidth="9.140625" defaultRowHeight="12.75"/>
  <cols>
    <col min="1" max="1" width="7.7109375" style="0" customWidth="1"/>
    <col min="2" max="2" width="44.421875" style="0" customWidth="1"/>
    <col min="3" max="3" width="10.00390625" style="0" customWidth="1"/>
    <col min="4" max="4" width="10.28125" style="0" customWidth="1"/>
    <col min="5" max="5" width="8.7109375" style="0" customWidth="1"/>
    <col min="7" max="7" width="7.7109375" style="0" customWidth="1"/>
  </cols>
  <sheetData>
    <row r="1" spans="2:5" s="7" customFormat="1" ht="12.75">
      <c r="B1" s="54" t="s">
        <v>27</v>
      </c>
      <c r="C1" s="54"/>
      <c r="D1" s="54"/>
      <c r="E1" s="54"/>
    </row>
    <row r="2" spans="2:5" s="7" customFormat="1" ht="12.75">
      <c r="B2" s="54" t="s">
        <v>39</v>
      </c>
      <c r="C2" s="54"/>
      <c r="D2" s="54"/>
      <c r="E2" s="54"/>
    </row>
    <row r="3" spans="2:5" s="7" customFormat="1" ht="12.75">
      <c r="B3" s="54" t="str">
        <f>'Presidente I '!$B$3</f>
        <v>COLLEGIO UNINOMINALE VERCELLI III</v>
      </c>
      <c r="C3" s="54"/>
      <c r="D3" s="54"/>
      <c r="E3" s="54"/>
    </row>
    <row r="5" spans="2:4" ht="12.75">
      <c r="B5" t="s">
        <v>28</v>
      </c>
      <c r="C5">
        <f>'Raccolta voti lista I'!$C$34</f>
        <v>7</v>
      </c>
      <c r="D5" t="s">
        <v>62</v>
      </c>
    </row>
    <row r="6" spans="2:7" ht="12.75">
      <c r="B6" s="10" t="s">
        <v>29</v>
      </c>
      <c r="C6" s="10">
        <f>'Raccolta voti lista I'!$C$8</f>
        <v>2050</v>
      </c>
      <c r="D6" s="10" t="s">
        <v>30</v>
      </c>
      <c r="E6" s="10">
        <f>'Raccolta voti lista I'!$C$9</f>
        <v>2176</v>
      </c>
      <c r="F6" s="10" t="s">
        <v>31</v>
      </c>
      <c r="G6" s="10">
        <f>'Raccolta voti lista I'!$C$10</f>
        <v>4226</v>
      </c>
    </row>
    <row r="7" ht="13.5" thickBot="1"/>
    <row r="8" spans="2:7" ht="13.5" thickBot="1">
      <c r="B8" s="20" t="s">
        <v>32</v>
      </c>
      <c r="C8" s="23" t="s">
        <v>18</v>
      </c>
      <c r="D8" s="31" t="s">
        <v>33</v>
      </c>
      <c r="E8" s="21"/>
      <c r="F8" s="21"/>
      <c r="G8" s="22"/>
    </row>
    <row r="9" spans="2:7" ht="12.75">
      <c r="B9" s="32"/>
      <c r="C9" s="33"/>
      <c r="D9" s="2"/>
      <c r="E9" s="28"/>
      <c r="F9" s="2"/>
      <c r="G9" s="2"/>
    </row>
    <row r="10" spans="2:7" ht="12.75">
      <c r="B10" s="24" t="str">
        <f>'Presidente I '!B8</f>
        <v>GIANLUCA BUONANNO</v>
      </c>
      <c r="C10" s="25">
        <f>'Presidente I '!C8</f>
        <v>252</v>
      </c>
      <c r="D10" s="2"/>
      <c r="E10" s="29">
        <f>'Presidente I '!C20</f>
        <v>73</v>
      </c>
      <c r="F10" s="2"/>
      <c r="G10" s="2"/>
    </row>
    <row r="11" spans="2:7" ht="12.75">
      <c r="B11" s="24" t="str">
        <f>'Presidente I '!B9</f>
        <v>LODOVICO ELLENA</v>
      </c>
      <c r="C11" s="25">
        <f>'Presidente I '!C9</f>
        <v>57</v>
      </c>
      <c r="D11" s="2"/>
      <c r="E11" s="29">
        <f>'Presidente I '!C21</f>
        <v>9</v>
      </c>
      <c r="F11" s="2"/>
      <c r="G11" s="2"/>
    </row>
    <row r="12" spans="2:7" ht="12.75">
      <c r="B12" s="24" t="str">
        <f>'Presidente I '!B10</f>
        <v>MARIA RITA MOTTOLA</v>
      </c>
      <c r="C12" s="25">
        <f>'Presidente I '!C10</f>
        <v>105</v>
      </c>
      <c r="D12" s="2"/>
      <c r="E12" s="29">
        <f>'Presidente I '!C22</f>
        <v>20</v>
      </c>
      <c r="F12" s="2"/>
      <c r="G12" s="2"/>
    </row>
    <row r="13" spans="2:7" ht="12.75">
      <c r="B13" s="24" t="str">
        <f>'Presidente I '!B11</f>
        <v>GIANNI MENTIGAZZI</v>
      </c>
      <c r="C13" s="25">
        <f>'Presidente I '!C11</f>
        <v>1624</v>
      </c>
      <c r="D13" s="2"/>
      <c r="E13" s="29">
        <f>'Presidente I '!C23</f>
        <v>428</v>
      </c>
      <c r="F13" s="2"/>
      <c r="G13" s="2"/>
    </row>
    <row r="14" spans="2:7" ht="12.75">
      <c r="B14" s="24" t="str">
        <f>'Presidente I '!B12</f>
        <v>ROBERTO SCHEDA</v>
      </c>
      <c r="C14" s="25">
        <f>'Presidente I '!C12</f>
        <v>185</v>
      </c>
      <c r="D14" s="2"/>
      <c r="E14" s="29">
        <f>'Presidente I '!C24</f>
        <v>38</v>
      </c>
      <c r="F14" s="2"/>
      <c r="G14" s="2"/>
    </row>
    <row r="15" spans="2:7" ht="12.75">
      <c r="B15" s="24" t="str">
        <f>'Presidente I '!B13</f>
        <v>RENZO MASOERO</v>
      </c>
      <c r="C15" s="25">
        <f>'Presidente I '!C13</f>
        <v>1611</v>
      </c>
      <c r="D15" s="2"/>
      <c r="E15" s="29">
        <f>'Presidente I '!C25</f>
        <v>288</v>
      </c>
      <c r="F15" s="2"/>
      <c r="G15" s="2"/>
    </row>
    <row r="16" spans="2:7" ht="12.75">
      <c r="B16" s="24" t="str">
        <f>'Presidente I '!B14</f>
        <v>ANGELO BRESCIANI</v>
      </c>
      <c r="C16" s="25">
        <f>'Presidente I '!C14</f>
        <v>59</v>
      </c>
      <c r="D16" s="2"/>
      <c r="E16" s="29">
        <f>'Presidente I '!C26</f>
        <v>7</v>
      </c>
      <c r="F16" s="2"/>
      <c r="G16" s="2"/>
    </row>
    <row r="17" spans="2:7" ht="13.5" thickBot="1">
      <c r="B17" s="26" t="s">
        <v>19</v>
      </c>
      <c r="C17" s="27">
        <f>'Presidente I '!$C$16</f>
        <v>3893</v>
      </c>
      <c r="D17" s="2"/>
      <c r="E17" s="30">
        <f>'Presidente I '!$C$28</f>
        <v>863</v>
      </c>
      <c r="F17" s="2"/>
      <c r="G17" s="2"/>
    </row>
    <row r="18" spans="4:6" ht="13.5" thickBot="1">
      <c r="D18" s="2"/>
      <c r="F18" s="2"/>
    </row>
    <row r="19" spans="1:4" ht="12.75">
      <c r="A19" s="8"/>
      <c r="B19" s="39" t="s">
        <v>22</v>
      </c>
      <c r="C19" s="42">
        <f>'Raccolta voti lista I'!C11</f>
        <v>0</v>
      </c>
      <c r="D19" s="2"/>
    </row>
    <row r="20" spans="1:3" ht="12.75">
      <c r="A20" s="8"/>
      <c r="B20" s="40" t="s">
        <v>23</v>
      </c>
      <c r="C20" s="43">
        <f>'Raccolta voti lista I'!C12</f>
        <v>92</v>
      </c>
    </row>
    <row r="21" spans="1:3" ht="12.75">
      <c r="A21" s="8"/>
      <c r="B21" s="40" t="s">
        <v>24</v>
      </c>
      <c r="C21" s="43">
        <f>'Raccolta voti lista I'!C13</f>
        <v>241</v>
      </c>
    </row>
    <row r="22" spans="1:3" ht="13.5" thickBot="1">
      <c r="A22" s="8"/>
      <c r="B22" s="41" t="s">
        <v>25</v>
      </c>
      <c r="C22" s="44">
        <f>'Raccolta voti lista I'!C14</f>
        <v>333</v>
      </c>
    </row>
    <row r="23" spans="1:3" ht="13.5" thickBot="1">
      <c r="A23" s="8"/>
      <c r="B23" s="11"/>
      <c r="C23" s="10"/>
    </row>
    <row r="24" spans="1:3" ht="12.75">
      <c r="A24" s="8"/>
      <c r="B24" s="45" t="s">
        <v>37</v>
      </c>
      <c r="C24" s="34"/>
    </row>
    <row r="25" spans="1:3" ht="12.75">
      <c r="A25" s="8"/>
      <c r="B25" s="35" t="str">
        <f>'Raccolta voti lista I'!B16</f>
        <v>Buonanno Contro Corrente</v>
      </c>
      <c r="C25" s="36">
        <f>'Raccolta voti lista I'!C16</f>
        <v>179</v>
      </c>
    </row>
    <row r="26" spans="1:3" ht="12.75">
      <c r="A26" s="9"/>
      <c r="B26" s="35" t="str">
        <f>'Raccolta voti lista I'!B17</f>
        <v>Fiamma tricolore</v>
      </c>
      <c r="C26" s="36">
        <f>'Raccolta voti lista I'!C17</f>
        <v>48</v>
      </c>
    </row>
    <row r="27" spans="1:3" ht="12.75">
      <c r="A27" s="9"/>
      <c r="B27" s="35" t="str">
        <f>'Raccolta voti lista I'!B18</f>
        <v>Socialisti Democratici Italiani</v>
      </c>
      <c r="C27" s="36">
        <f>'Raccolta voti lista I'!C18</f>
        <v>85</v>
      </c>
    </row>
    <row r="28" spans="1:3" ht="12.75">
      <c r="A28" s="9"/>
      <c r="B28" s="35" t="str">
        <f>'Raccolta voti lista I'!B19</f>
        <v>Democratici di Sinistra</v>
      </c>
      <c r="C28" s="36">
        <f>'Raccolta voti lista I'!C19</f>
        <v>500</v>
      </c>
    </row>
    <row r="29" spans="1:3" ht="12.75">
      <c r="A29" s="9"/>
      <c r="B29" s="35" t="str">
        <f>'Raccolta voti lista I'!B20</f>
        <v>Democrazia è libertà - La Margherita con Rutelli</v>
      </c>
      <c r="C29" s="36">
        <f>'Raccolta voti lista I'!C20</f>
        <v>158</v>
      </c>
    </row>
    <row r="30" spans="1:3" ht="12.75">
      <c r="A30" s="9"/>
      <c r="B30" s="35" t="str">
        <f>'Raccolta voti lista I'!B21</f>
        <v>Insieme per Mentigazzi - Verdi - DiPietro</v>
      </c>
      <c r="C30" s="36">
        <f>'Raccolta voti lista I'!C21</f>
        <v>129</v>
      </c>
    </row>
    <row r="31" spans="1:3" ht="12.75">
      <c r="A31" s="9"/>
      <c r="B31" s="35" t="str">
        <f>'Raccolta voti lista I'!B22</f>
        <v>Partito Comunista Rifondazione</v>
      </c>
      <c r="C31" s="36">
        <f>'Raccolta voti lista I'!C22</f>
        <v>218</v>
      </c>
    </row>
    <row r="32" spans="1:3" ht="12.75">
      <c r="A32" s="9"/>
      <c r="B32" s="35" t="str">
        <f>'Raccolta voti lista I'!B23</f>
        <v>Riformisti per l'ulivo con Mentigazzi - Lista Bagnasco</v>
      </c>
      <c r="C32" s="36">
        <f>'Raccolta voti lista I'!C23</f>
        <v>146</v>
      </c>
    </row>
    <row r="33" spans="1:3" ht="12.75">
      <c r="A33" s="9"/>
      <c r="B33" s="35" t="str">
        <f>'Raccolta voti lista I'!B24</f>
        <v>Comunisti Italiani</v>
      </c>
      <c r="C33" s="36">
        <f>'Raccolta voti lista I'!C24</f>
        <v>45</v>
      </c>
    </row>
    <row r="34" spans="1:3" ht="12.75">
      <c r="A34" s="9"/>
      <c r="B34" s="35" t="str">
        <f>'Raccolta voti lista I'!B25</f>
        <v>Partito Socialista - Nuovo PSI</v>
      </c>
      <c r="C34" s="36">
        <f>'Raccolta voti lista I'!C25</f>
        <v>147</v>
      </c>
    </row>
    <row r="35" spans="1:3" ht="12.75">
      <c r="A35" s="9"/>
      <c r="B35" s="35" t="str">
        <f>'Raccolta voti lista I'!B26</f>
        <v>Alleanza Nazionale - MSI</v>
      </c>
      <c r="C35" s="36">
        <f>'Raccolta voti lista I'!C26</f>
        <v>244</v>
      </c>
    </row>
    <row r="36" spans="1:3" ht="12.75">
      <c r="A36" s="9"/>
      <c r="B36" s="35" t="str">
        <f>'Raccolta voti lista I'!B27</f>
        <v>Forza Italia</v>
      </c>
      <c r="C36" s="36">
        <f>'Raccolta voti lista I'!C27</f>
        <v>855</v>
      </c>
    </row>
    <row r="37" spans="1:3" ht="12.75">
      <c r="A37" s="9"/>
      <c r="B37" s="35" t="str">
        <f>'Raccolta voti lista I'!B28</f>
        <v>Lega Nord Piemont Padania</v>
      </c>
      <c r="C37" s="36">
        <f>'Raccolta voti lista I'!C28</f>
        <v>145</v>
      </c>
    </row>
    <row r="38" spans="1:3" ht="12.75">
      <c r="A38" s="9"/>
      <c r="B38" s="35" t="str">
        <f>'Raccolta voti lista I'!B29</f>
        <v>Libertas UDC</v>
      </c>
      <c r="C38" s="36">
        <f>'Raccolta voti lista I'!C29</f>
        <v>79</v>
      </c>
    </row>
    <row r="39" spans="1:3" ht="12.75">
      <c r="A39" s="9"/>
      <c r="B39" s="35" t="str">
        <f>'Raccolta voti lista I'!B30</f>
        <v>Rinascita Democrazia Cristiana</v>
      </c>
      <c r="C39" s="36">
        <f>'Raccolta voti lista I'!C30</f>
        <v>52</v>
      </c>
    </row>
    <row r="40" spans="1:3" ht="12.75">
      <c r="A40" s="9"/>
      <c r="B40" s="35"/>
      <c r="C40" s="36"/>
    </row>
    <row r="41" spans="1:3" ht="13.5" thickBot="1">
      <c r="A41" s="9"/>
      <c r="B41" s="37" t="s">
        <v>26</v>
      </c>
      <c r="C41" s="38">
        <f>'Raccolta voti lista I'!$C$32</f>
        <v>3030</v>
      </c>
    </row>
  </sheetData>
  <sheetProtection password="CC1A" sheet="1" objects="1" scenarios="1"/>
  <mergeCells count="3">
    <mergeCell ref="B1:E1"/>
    <mergeCell ref="B2:E2"/>
    <mergeCell ref="B3:E3"/>
  </mergeCells>
  <printOptions/>
  <pageMargins left="0.35" right="0.28" top="1" bottom="1" header="0.5" footer="0.5"/>
  <pageSetup horizontalDpi="300" verticalDpi="300" orientation="portrait" paperSize="9" r:id="rId2"/>
  <headerFooter alignWithMargins="0">
    <oddHeader>&amp;CComune di Vercelli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zoomScale="75" zoomScaleNormal="75" workbookViewId="0" topLeftCell="A1">
      <selection activeCell="C12" sqref="C12"/>
    </sheetView>
  </sheetViews>
  <sheetFormatPr defaultColWidth="9.140625" defaultRowHeight="12.75"/>
  <cols>
    <col min="1" max="2" width="8.8515625" style="1" customWidth="1"/>
    <col min="3" max="3" width="53.140625" style="1" customWidth="1"/>
    <col min="4" max="4" width="7.28125" style="2" customWidth="1"/>
    <col min="5" max="5" width="7.7109375" style="13" customWidth="1"/>
    <col min="6" max="6" width="13.421875" style="2" customWidth="1"/>
    <col min="7" max="16384" width="8.8515625" style="2" customWidth="1"/>
  </cols>
  <sheetData>
    <row r="1" spans="1:5" ht="18.75">
      <c r="A1" s="2"/>
      <c r="B1" s="2"/>
      <c r="C1" s="19" t="s">
        <v>12</v>
      </c>
      <c r="E1" s="2"/>
    </row>
    <row r="2" spans="1:5" ht="18.75">
      <c r="A2" s="2"/>
      <c r="B2" s="2"/>
      <c r="C2" s="19" t="s">
        <v>47</v>
      </c>
      <c r="E2" s="2"/>
    </row>
    <row r="3" spans="3:5" ht="18.75">
      <c r="C3" s="17" t="str">
        <f>'Presidente I '!$B$3</f>
        <v>COLLEGIO UNINOMINALE VERCELLI III</v>
      </c>
      <c r="E3" s="2"/>
    </row>
    <row r="4" spans="3:5" ht="17.25">
      <c r="C4" s="17"/>
      <c r="E4" s="2"/>
    </row>
    <row r="5" spans="3:5" ht="15">
      <c r="C5" s="1" t="str">
        <f>'comunicazione I'!B5</f>
        <v>N. Sez scrutinate </v>
      </c>
      <c r="D5" s="2">
        <f>'comunicazione I'!C5</f>
        <v>7</v>
      </c>
      <c r="E5" s="2" t="str">
        <f>'comunicazione I'!D5</f>
        <v>su 7</v>
      </c>
    </row>
    <row r="6" spans="4:5" ht="15">
      <c r="D6" s="3" t="s">
        <v>4</v>
      </c>
      <c r="E6" s="13" t="s">
        <v>7</v>
      </c>
    </row>
    <row r="7" spans="1:4" ht="15">
      <c r="A7" s="4" t="s">
        <v>0</v>
      </c>
      <c r="B7" s="4"/>
      <c r="C7" s="1" t="s">
        <v>1</v>
      </c>
      <c r="D7" s="3">
        <f>'Raccolta voti lista I'!C5</f>
        <v>3031</v>
      </c>
    </row>
    <row r="8" spans="3:4" ht="15">
      <c r="C8" s="1" t="s">
        <v>2</v>
      </c>
      <c r="D8" s="3">
        <f>'Raccolta voti lista I'!C6</f>
        <v>3297</v>
      </c>
    </row>
    <row r="9" spans="3:4" ht="15">
      <c r="C9" s="1" t="s">
        <v>4</v>
      </c>
      <c r="D9" s="3">
        <f>'Raccolta voti lista I'!C7</f>
        <v>6328</v>
      </c>
    </row>
    <row r="10" spans="1:6" ht="15">
      <c r="A10" s="4" t="s">
        <v>3</v>
      </c>
      <c r="B10" s="4"/>
      <c r="C10" s="1" t="s">
        <v>1</v>
      </c>
      <c r="D10" s="3">
        <f>'Raccolta voti lista I'!C8</f>
        <v>2050</v>
      </c>
      <c r="E10" s="51">
        <f>SUM(D10/D7)</f>
        <v>0.6763444407786209</v>
      </c>
      <c r="F10" s="2" t="s">
        <v>8</v>
      </c>
    </row>
    <row r="11" spans="3:6" ht="15">
      <c r="C11" s="1" t="s">
        <v>2</v>
      </c>
      <c r="D11" s="3">
        <f>'Raccolta voti lista I'!C9</f>
        <v>2176</v>
      </c>
      <c r="E11" s="51">
        <f>SUM(D11/D8)</f>
        <v>0.6599939338792842</v>
      </c>
      <c r="F11" s="2" t="s">
        <v>8</v>
      </c>
    </row>
    <row r="12" spans="3:6" ht="15">
      <c r="C12" s="1" t="s">
        <v>4</v>
      </c>
      <c r="D12" s="3">
        <f>'Raccolta voti lista I'!C10</f>
        <v>4226</v>
      </c>
      <c r="E12" s="51">
        <f>SUM(D12/D9)</f>
        <v>0.6678255372945638</v>
      </c>
      <c r="F12" s="2" t="s">
        <v>8</v>
      </c>
    </row>
    <row r="13" spans="1:6" ht="15">
      <c r="A13" s="4"/>
      <c r="B13" s="4"/>
      <c r="C13" s="1" t="s">
        <v>22</v>
      </c>
      <c r="D13" s="3">
        <f>'Raccolta voti lista I'!C11</f>
        <v>0</v>
      </c>
      <c r="E13" s="51">
        <f>SUM(D13/D12)</f>
        <v>0</v>
      </c>
      <c r="F13" s="2" t="s">
        <v>9</v>
      </c>
    </row>
    <row r="14" spans="1:6" ht="15">
      <c r="A14" s="4"/>
      <c r="B14" s="4"/>
      <c r="C14" s="1" t="s">
        <v>23</v>
      </c>
      <c r="D14" s="3">
        <f>'Raccolta voti lista I'!C12</f>
        <v>92</v>
      </c>
      <c r="E14" s="51">
        <f>SUM(D14/D12)</f>
        <v>0.021769995267392334</v>
      </c>
      <c r="F14" s="2" t="s">
        <v>9</v>
      </c>
    </row>
    <row r="15" spans="1:6" ht="15">
      <c r="A15" s="4"/>
      <c r="B15" s="4"/>
      <c r="C15" s="1" t="s">
        <v>24</v>
      </c>
      <c r="D15" s="3">
        <f>'Raccolta voti lista I'!C13</f>
        <v>241</v>
      </c>
      <c r="E15" s="51">
        <f>SUM(D15/D12)</f>
        <v>0.05702792238523426</v>
      </c>
      <c r="F15" s="2" t="s">
        <v>9</v>
      </c>
    </row>
    <row r="16" spans="1:6" ht="15">
      <c r="A16" s="4"/>
      <c r="B16" s="4"/>
      <c r="C16" s="1" t="s">
        <v>25</v>
      </c>
      <c r="D16" s="3">
        <f>'Raccolta voti lista I'!C14</f>
        <v>333</v>
      </c>
      <c r="E16" s="51">
        <f>SUM(D16/D12)</f>
        <v>0.0787979176526266</v>
      </c>
      <c r="F16" s="2" t="s">
        <v>9</v>
      </c>
    </row>
    <row r="17" spans="1:6" ht="15">
      <c r="A17" s="4"/>
      <c r="B17" s="4"/>
      <c r="C17" s="6" t="s">
        <v>19</v>
      </c>
      <c r="D17" s="3">
        <f>'Raccolta voti lista I'!C15</f>
        <v>3893</v>
      </c>
      <c r="E17" s="51">
        <f>SUM(D17/D12)</f>
        <v>0.9212020823473734</v>
      </c>
      <c r="F17" s="2" t="s">
        <v>9</v>
      </c>
    </row>
    <row r="18" spans="1:5" ht="15">
      <c r="A18" s="4"/>
      <c r="B18" s="4"/>
      <c r="C18" s="6"/>
      <c r="D18" s="3"/>
      <c r="E18" s="51"/>
    </row>
    <row r="19" spans="1:6" ht="37.5" customHeight="1">
      <c r="A19" s="4" t="s">
        <v>5</v>
      </c>
      <c r="B19" s="4"/>
      <c r="C19" s="4" t="str">
        <f>'Raccolta voti lista I'!B16</f>
        <v>Buonanno Contro Corrente</v>
      </c>
      <c r="D19" s="3">
        <f>'Raccolta voti lista I'!C16</f>
        <v>179</v>
      </c>
      <c r="E19" s="51">
        <f>SUM(D19/D17)</f>
        <v>0.045979964038016956</v>
      </c>
      <c r="F19" s="2" t="s">
        <v>10</v>
      </c>
    </row>
    <row r="20" spans="3:6" ht="37.5" customHeight="1">
      <c r="C20" s="4" t="str">
        <f>'Raccolta voti lista I'!B17</f>
        <v>Fiamma tricolore</v>
      </c>
      <c r="D20" s="3">
        <f>'Raccolta voti lista I'!C17</f>
        <v>48</v>
      </c>
      <c r="E20" s="51">
        <f>SUM(D20/D17)</f>
        <v>0.012329822758797843</v>
      </c>
      <c r="F20" s="2" t="s">
        <v>10</v>
      </c>
    </row>
    <row r="21" spans="3:6" ht="37.5" customHeight="1">
      <c r="C21" s="4" t="str">
        <f>'Raccolta voti lista I'!B18</f>
        <v>Socialisti Democratici Italiani</v>
      </c>
      <c r="D21" s="3">
        <f>'Raccolta voti lista I'!C18</f>
        <v>85</v>
      </c>
      <c r="E21" s="51">
        <f>SUM(D21/D17)</f>
        <v>0.021834061135371178</v>
      </c>
      <c r="F21" s="2" t="s">
        <v>10</v>
      </c>
    </row>
    <row r="22" spans="3:6" ht="37.5" customHeight="1">
      <c r="C22" s="4" t="str">
        <f>'Raccolta voti lista I'!B19</f>
        <v>Democratici di Sinistra</v>
      </c>
      <c r="D22" s="3">
        <f>'Raccolta voti lista I'!C19</f>
        <v>500</v>
      </c>
      <c r="E22" s="51">
        <f>SUM(D22/D17)</f>
        <v>0.12843565373747753</v>
      </c>
      <c r="F22" s="2" t="s">
        <v>10</v>
      </c>
    </row>
    <row r="23" spans="3:6" ht="37.5" customHeight="1">
      <c r="C23" s="4" t="str">
        <f>'Raccolta voti lista I'!B20</f>
        <v>Democrazia è libertà - La Margherita con Rutelli</v>
      </c>
      <c r="D23" s="3">
        <f>'Raccolta voti lista I'!C20</f>
        <v>158</v>
      </c>
      <c r="E23" s="51">
        <f>SUM(D23/D17)</f>
        <v>0.0405856665810429</v>
      </c>
      <c r="F23" s="2" t="s">
        <v>10</v>
      </c>
    </row>
    <row r="24" spans="3:6" ht="37.5" customHeight="1">
      <c r="C24" s="4" t="str">
        <f>'Raccolta voti lista I'!B21</f>
        <v>Insieme per Mentigazzi - Verdi - DiPietro</v>
      </c>
      <c r="D24" s="3">
        <f>'Raccolta voti lista I'!C21</f>
        <v>129</v>
      </c>
      <c r="E24" s="51">
        <f>SUM(D24/D17)</f>
        <v>0.0331363986642692</v>
      </c>
      <c r="F24" s="2" t="s">
        <v>10</v>
      </c>
    </row>
    <row r="25" spans="3:6" ht="37.5" customHeight="1">
      <c r="C25" s="4" t="str">
        <f>'Raccolta voti lista I'!B22</f>
        <v>Partito Comunista Rifondazione</v>
      </c>
      <c r="D25" s="3">
        <f>'Raccolta voti lista I'!C22</f>
        <v>218</v>
      </c>
      <c r="E25" s="51">
        <f>SUM(D25/D17)</f>
        <v>0.0559979450295402</v>
      </c>
      <c r="F25" s="2" t="s">
        <v>10</v>
      </c>
    </row>
    <row r="26" spans="3:6" ht="37.5" customHeight="1">
      <c r="C26" s="4" t="str">
        <f>'Raccolta voti lista I'!B23</f>
        <v>Riformisti per l'ulivo con Mentigazzi - Lista Bagnasco</v>
      </c>
      <c r="D26" s="3">
        <f>'Raccolta voti lista I'!C23</f>
        <v>146</v>
      </c>
      <c r="E26" s="51">
        <f>SUM(D26/D17)</f>
        <v>0.03750321089134344</v>
      </c>
      <c r="F26" s="2" t="s">
        <v>10</v>
      </c>
    </row>
    <row r="27" spans="3:6" ht="37.5" customHeight="1">
      <c r="C27" s="4" t="str">
        <f>'Raccolta voti lista I'!B24</f>
        <v>Comunisti Italiani</v>
      </c>
      <c r="D27" s="3">
        <f>'Raccolta voti lista I'!C24</f>
        <v>45</v>
      </c>
      <c r="E27" s="51">
        <f>SUM(D27/D17)</f>
        <v>0.011559208836372977</v>
      </c>
      <c r="F27" s="2" t="s">
        <v>10</v>
      </c>
    </row>
    <row r="28" spans="3:6" ht="37.5" customHeight="1">
      <c r="C28" s="4" t="str">
        <f>'Raccolta voti lista I'!B25</f>
        <v>Partito Socialista - Nuovo PSI</v>
      </c>
      <c r="D28" s="3">
        <f>'Raccolta voti lista I'!C25</f>
        <v>147</v>
      </c>
      <c r="E28" s="51">
        <f>SUM(D28/D17)</f>
        <v>0.03776008219881839</v>
      </c>
      <c r="F28" s="2" t="s">
        <v>10</v>
      </c>
    </row>
    <row r="29" spans="3:6" ht="37.5" customHeight="1">
      <c r="C29" s="4" t="str">
        <f>'Raccolta voti lista I'!B26</f>
        <v>Alleanza Nazionale - MSI</v>
      </c>
      <c r="D29" s="3">
        <f>'Raccolta voti lista I'!C26</f>
        <v>244</v>
      </c>
      <c r="E29" s="51">
        <f>SUM(D29/D17)</f>
        <v>0.06267659902388903</v>
      </c>
      <c r="F29" s="2" t="s">
        <v>10</v>
      </c>
    </row>
    <row r="30" spans="3:6" ht="37.5" customHeight="1">
      <c r="C30" s="4" t="str">
        <f>'Raccolta voti lista I'!B27</f>
        <v>Forza Italia</v>
      </c>
      <c r="D30" s="3">
        <f>'Raccolta voti lista I'!C27</f>
        <v>855</v>
      </c>
      <c r="E30" s="51">
        <f>SUM(D30/D17)</f>
        <v>0.21962496789108657</v>
      </c>
      <c r="F30" s="2" t="s">
        <v>10</v>
      </c>
    </row>
    <row r="31" spans="3:6" ht="37.5" customHeight="1">
      <c r="C31" s="4" t="str">
        <f>'Raccolta voti lista I'!B28</f>
        <v>Lega Nord Piemont Padania</v>
      </c>
      <c r="D31" s="3">
        <f>'Raccolta voti lista I'!C28</f>
        <v>145</v>
      </c>
      <c r="E31" s="51">
        <f>SUM(D31/D17)</f>
        <v>0.037246339583868485</v>
      </c>
      <c r="F31" s="2" t="s">
        <v>10</v>
      </c>
    </row>
    <row r="32" spans="3:6" ht="37.5" customHeight="1">
      <c r="C32" s="4" t="str">
        <f>'Raccolta voti lista I'!B29</f>
        <v>Libertas UDC</v>
      </c>
      <c r="D32" s="3">
        <f>'Raccolta voti lista I'!C29</f>
        <v>79</v>
      </c>
      <c r="E32" s="51">
        <f>SUM(D32/D17)</f>
        <v>0.02029283329052145</v>
      </c>
      <c r="F32" s="2" t="s">
        <v>10</v>
      </c>
    </row>
    <row r="33" spans="3:6" ht="37.5" customHeight="1">
      <c r="C33" s="4" t="str">
        <f>'Raccolta voti lista I'!B30</f>
        <v>Rinascita Democrazia Cristiana</v>
      </c>
      <c r="D33" s="3">
        <f>'Raccolta voti lista I'!C30</f>
        <v>52</v>
      </c>
      <c r="E33" s="51">
        <f>SUM(D33/D17)</f>
        <v>0.013357307988697662</v>
      </c>
      <c r="F33" s="2" t="s">
        <v>10</v>
      </c>
    </row>
    <row r="34" ht="15">
      <c r="D34" s="3"/>
    </row>
    <row r="35" spans="3:4" ht="15">
      <c r="C35" s="1" t="s">
        <v>26</v>
      </c>
      <c r="D35" s="16">
        <f>'Raccolta voti lista I'!$C$32</f>
        <v>3030</v>
      </c>
    </row>
    <row r="36" ht="15">
      <c r="C36" s="5"/>
    </row>
  </sheetData>
  <sheetProtection password="CC1A" sheet="1" objects="1" scenarios="1"/>
  <printOptions/>
  <pageMargins left="0.27" right="0.22" top="0.44" bottom="1" header="0.25" footer="0.5"/>
  <pageSetup fitToHeight="1" fitToWidth="1" horizontalDpi="300" verticalDpi="300" orientation="portrait" paperSize="9" scale="80" r:id="rId2"/>
  <headerFooter alignWithMargins="0">
    <oddHeader>&amp;CComune di Vercelli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Vercelli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Centro Elaborazione Dati - Dott. Pretta Gianni</dc:creator>
  <cp:keywords/>
  <dc:description/>
  <cp:lastModifiedBy>Ufficio Relazioni con il Pubblico</cp:lastModifiedBy>
  <cp:lastPrinted>2002-05-27T16:37:28Z</cp:lastPrinted>
  <dcterms:created xsi:type="dcterms:W3CDTF">1999-05-08T08:52:17Z</dcterms:created>
  <dcterms:modified xsi:type="dcterms:W3CDTF">2002-05-27T16:37:33Z</dcterms:modified>
  <cp:category/>
  <cp:version/>
  <cp:contentType/>
  <cp:contentStatus/>
</cp:coreProperties>
</file>