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0"/>
  </bookViews>
  <sheets>
    <sheet name="voti REF 1" sheetId="1" r:id="rId1"/>
    <sheet name="Stampa sezioni" sheetId="2" r:id="rId2"/>
    <sheet name="Stampa riepilogo voti" sheetId="3" r:id="rId3"/>
    <sheet name="Istogramma" sheetId="4" r:id="rId4"/>
    <sheet name="Servizio Grafico" sheetId="5" r:id="rId5"/>
    <sheet name="Referendum 1" sheetId="6" r:id="rId6"/>
  </sheets>
  <definedNames>
    <definedName name="_xlnm.Print_Area" localSheetId="5">'Referendum 1'!$A$1:$H$33</definedName>
    <definedName name="_xlnm.Print_Area" localSheetId="2">'Stampa riepilogo voti'!$A$1:$I$33</definedName>
    <definedName name="Z_03C3C131_A21E_4950_BEAB_93847719718C_.wvu.PrintArea" localSheetId="2" hidden="1">'Stampa riepilogo voti'!$A$1:$I$34</definedName>
    <definedName name="Z_8781B97A_0DA6_4200_87A0_29FF4F228723_.wvu.PrintArea" localSheetId="5" hidden="1">'Referendum 1'!$A$1:$H$33</definedName>
    <definedName name="Z_8781B97A_0DA6_4200_87A0_29FF4F228723_.wvu.PrintArea" localSheetId="2" hidden="1">'Stampa riepilogo voti'!$A$1:$I$33</definedName>
    <definedName name="Z_96EDF326_BE44_4646_8191_B76266972707_.wvu.PrintArea" localSheetId="5" hidden="1">'Referendum 1'!$A$1:$H$33</definedName>
    <definedName name="Z_96EDF326_BE44_4646_8191_B76266972707_.wvu.PrintArea" localSheetId="2" hidden="1">'Stampa riepilogo voti'!$A$1:$I$33</definedName>
    <definedName name="Z_AE3CDF09_89BF_4202_8E04_98043F362BF5_.wvu.PrintArea" localSheetId="5" hidden="1">'Referendum 1'!$A$1:$H$33</definedName>
    <definedName name="Z_AE3CDF09_89BF_4202_8E04_98043F362BF5_.wvu.PrintArea" localSheetId="2" hidden="1">'Stampa riepilogo voti'!$A$1:$I$33</definedName>
    <definedName name="Z_F8A8286A_B863_44E5_967B_D4224B9FBC72_.wvu.PrintArea" localSheetId="5" hidden="1">'Referendum 1'!$A$1:$H$33</definedName>
    <definedName name="Z_F8A8286A_B863_44E5_967B_D4224B9FBC72_.wvu.PrintArea" localSheetId="2" hidden="1">'Stampa riepilogo voti'!$A$1:$I$33</definedName>
  </definedNames>
  <calcPr fullCalcOnLoad="1"/>
</workbook>
</file>

<file path=xl/sharedStrings.xml><?xml version="1.0" encoding="utf-8"?>
<sst xmlns="http://schemas.openxmlformats.org/spreadsheetml/2006/main" count="302" uniqueCount="150">
  <si>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</si>
  <si>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</si>
  <si>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</si>
  <si>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</si>
  <si>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</si>
  <si>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</si>
  <si>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</si>
  <si>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</si>
  <si>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</si>
  <si>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</si>
  <si>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</si>
  <si>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</si>
  <si>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</si>
  <si>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</si>
  <si>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</si>
  <si>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</si>
  <si>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</si>
  <si>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</si>
  <si>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</si>
  <si>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</si>
  <si>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</si>
  <si>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</si>
  <si>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</si>
  <si>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</si>
  <si>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</si>
  <si>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</si>
  <si>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</si>
  <si>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</si>
  <si>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</si>
  <si>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</si>
  <si>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</si>
  <si>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</si>
  <si>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</si>
  <si>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</si>
  <si>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</si>
  <si>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</si>
  <si>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</si>
  <si>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</si>
  <si>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</si>
  <si>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</si>
  <si>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</si>
  <si>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</si>
  <si>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</si>
  <si>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</si>
  <si>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</si>
  <si>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</si>
  <si>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</si>
  <si>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</si>
  <si>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</si>
  <si>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</si>
  <si>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</si>
  <si>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</si>
  <si>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</si>
  <si>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</si>
  <si>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</si>
  <si>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</si>
  <si>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</si>
  <si>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</si>
  <si>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</si>
  <si>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</si>
  <si>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</si>
  <si>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</si>
  <si>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</si>
  <si>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</si>
  <si>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</si>
  <si>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</si>
  <si>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</si>
  <si>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</si>
  <si>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</si>
  <si>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</si>
  <si>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</si>
  <si>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</si>
  <si>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</si>
  <si>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</si>
  <si>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</si>
  <si>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</si>
  <si>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</si>
  <si>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</si>
  <si>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</si>
  <si>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</si>
  <si>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</si>
  <si>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</si>
  <si>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</si>
  <si>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</si>
  <si>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</si>
  <si>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</si>
  <si>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</si>
  <si>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</si>
  <si>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</si>
  <si>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</si>
  <si>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</si>
  <si>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</si>
  <si>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</si>
  <si>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</si>
  <si>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</si>
  <si>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</si>
  <si>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</si>
  <si>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</si>
  <si>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</si>
  <si>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</si>
  <si>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</si>
  <si>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</si>
  <si>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</si>
  <si>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</si>
  <si>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</si>
  <si>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</si>
  <si>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</si>
  <si>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</si>
  <si>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</si>
  <si>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</si>
  <si>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</si>
  <si>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</si>
  <si>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</si>
  <si>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</si>
  <si>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</si>
  <si>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</si>
  <si>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</si>
  <si>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</si>
  <si>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Schede nulle</t>
  </si>
  <si>
    <t>SCHEDE BIANCHE</t>
  </si>
  <si>
    <t>SCHEDE NULLE</t>
  </si>
  <si>
    <t>VOTI NON VALIDI</t>
  </si>
  <si>
    <t>Totale Votanti</t>
  </si>
  <si>
    <t>Schede Bianche</t>
  </si>
  <si>
    <t>Schede Nulle</t>
  </si>
  <si>
    <t>Voti Validi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</si>
  <si>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</si>
  <si>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</si>
  <si>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</si>
  <si>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</si>
  <si>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</si>
  <si>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</si>
  <si>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</si>
  <si>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>COMUNICAZIONE N. 9</t>
  </si>
  <si>
    <t xml:space="preserve"> </t>
  </si>
  <si>
    <t>Ref. 1</t>
  </si>
  <si>
    <t>Da trasmettere Lunedì 13 giugno 2011 appena ultimate le operazioni di scrutinio in tutte le sezioni</t>
  </si>
  <si>
    <t>REFERENDUM POPOLARE N. 1 (scheda rossa)</t>
  </si>
  <si>
    <t>Modalità di affidamento e gestione dei servizi pubblici locali di rilevanza economica</t>
  </si>
  <si>
    <t xml:space="preserve">Abrogazione </t>
  </si>
  <si>
    <t>SCHEDE CONTESTATE  E NON ASSEGNATE</t>
  </si>
  <si>
    <r>
      <rPr>
        <b/>
        <u val="single"/>
        <sz val="14"/>
        <color indexed="8"/>
        <rFont val="Times New Roman"/>
        <family val="1"/>
      </rPr>
      <t>AVVERTENZA</t>
    </r>
    <r>
      <rPr>
        <b/>
        <sz val="14"/>
        <color indexed="8"/>
        <rFont val="Times New Roman"/>
        <family val="1"/>
      </rPr>
      <t xml:space="preserve"> :</t>
    </r>
    <r>
      <rPr>
        <b/>
        <sz val="12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VERIFICARE CHE LA SOMMA DEI TOTALI (B) + (C) SIA PARI AL TOTALE DEI VOTANTI (A).</t>
    </r>
  </si>
  <si>
    <t>Trasmette</t>
  </si>
  <si>
    <t>Schede contest.</t>
  </si>
  <si>
    <t>Referendum Popolare N. 1 (scheda rossa) del 12 - 13 Giugno 2011</t>
  </si>
  <si>
    <t>Schede contestate</t>
  </si>
  <si>
    <t>C O M U N E  DI  V E R C E L L I</t>
  </si>
  <si>
    <t>su  36.822  iscritti</t>
  </si>
  <si>
    <t>Schede Contest</t>
  </si>
  <si>
    <t>Ospedale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</si>
</sst>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0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24" borderId="0" xfId="0" applyFill="1" applyAlignment="1">
      <alignment/>
    </xf>
    <xf numFmtId="0" fontId="15" fillId="24" borderId="11" xfId="0" applyFont="1" applyFill="1" applyBorder="1" applyAlignment="1">
      <alignment vertical="center" wrapText="1"/>
    </xf>
    <xf numFmtId="0" fontId="15" fillId="24" borderId="12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24" borderId="15" xfId="0" applyFont="1" applyFill="1" applyBorder="1" applyAlignment="1">
      <alignment vertical="center" wrapText="1"/>
    </xf>
    <xf numFmtId="0" fontId="15" fillId="24" borderId="16" xfId="0" applyFont="1" applyFill="1" applyBorder="1" applyAlignment="1">
      <alignment vertical="center" wrapText="1"/>
    </xf>
    <xf numFmtId="0" fontId="15" fillId="24" borderId="17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24" borderId="17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14" fontId="0" fillId="24" borderId="0" xfId="0" applyNumberForma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38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right" vertical="center"/>
    </xf>
    <xf numFmtId="0" fontId="46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1" fontId="0" fillId="16" borderId="20" xfId="0" applyNumberFormat="1" applyFill="1" applyBorder="1" applyAlignment="1" applyProtection="1">
      <alignment horizontal="center"/>
      <protection/>
    </xf>
    <xf numFmtId="1" fontId="0" fillId="25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16" borderId="20" xfId="0" applyNumberFormat="1" applyFont="1" applyFill="1" applyBorder="1" applyAlignment="1" applyProtection="1">
      <alignment horizontal="center"/>
      <protection/>
    </xf>
    <xf numFmtId="1" fontId="1" fillId="25" borderId="24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/>
      <protection/>
    </xf>
    <xf numFmtId="1" fontId="1" fillId="26" borderId="20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16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16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16" borderId="0" xfId="0" applyNumberFormat="1" applyFill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5" fillId="16" borderId="20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9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52" fillId="24" borderId="13" xfId="0" applyFont="1" applyFill="1" applyBorder="1" applyAlignment="1">
      <alignment horizontal="center" wrapText="1"/>
    </xf>
    <xf numFmtId="0" fontId="52" fillId="24" borderId="0" xfId="0" applyFont="1" applyFill="1" applyBorder="1" applyAlignment="1">
      <alignment horizontal="center" wrapText="1"/>
    </xf>
    <xf numFmtId="0" fontId="52" fillId="24" borderId="14" xfId="0" applyFont="1" applyFill="1" applyBorder="1" applyAlignment="1">
      <alignment horizontal="center" wrapText="1"/>
    </xf>
    <xf numFmtId="0" fontId="52" fillId="24" borderId="13" xfId="0" applyFont="1" applyFill="1" applyBorder="1" applyAlignment="1">
      <alignment horizontal="center" vertical="top"/>
    </xf>
    <xf numFmtId="0" fontId="52" fillId="24" borderId="0" xfId="0" applyFont="1" applyFill="1" applyBorder="1" applyAlignment="1">
      <alignment horizontal="center" vertical="top"/>
    </xf>
    <xf numFmtId="0" fontId="52" fillId="24" borderId="14" xfId="0" applyFont="1" applyFill="1" applyBorder="1" applyAlignment="1">
      <alignment horizontal="center" vertical="top"/>
    </xf>
    <xf numFmtId="0" fontId="38" fillId="24" borderId="0" xfId="0" applyFont="1" applyFill="1" applyAlignment="1">
      <alignment horizontal="center"/>
    </xf>
    <xf numFmtId="0" fontId="38" fillId="24" borderId="33" xfId="0" applyFont="1" applyFill="1" applyBorder="1" applyAlignment="1">
      <alignment horizontal="center"/>
    </xf>
    <xf numFmtId="3" fontId="47" fillId="24" borderId="20" xfId="0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horizontal="right" vertical="center"/>
    </xf>
    <xf numFmtId="0" fontId="48" fillId="24" borderId="0" xfId="0" applyFont="1" applyFill="1" applyAlignment="1">
      <alignment horizontal="left" vertical="center"/>
    </xf>
    <xf numFmtId="3" fontId="44" fillId="24" borderId="20" xfId="0" applyNumberFormat="1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Alignment="1">
      <alignment horizontal="right" vertical="center"/>
    </xf>
    <xf numFmtId="3" fontId="44" fillId="24" borderId="34" xfId="0" applyNumberFormat="1" applyFont="1" applyFill="1" applyBorder="1" applyAlignment="1" applyProtection="1">
      <alignment horizontal="center" vertical="center"/>
      <protection locked="0"/>
    </xf>
    <xf numFmtId="3" fontId="44" fillId="24" borderId="24" xfId="0" applyNumberFormat="1" applyFont="1" applyFill="1" applyBorder="1" applyAlignment="1" applyProtection="1">
      <alignment horizontal="center" vertical="center"/>
      <protection locked="0"/>
    </xf>
    <xf numFmtId="0" fontId="43" fillId="24" borderId="35" xfId="0" applyFont="1" applyFill="1" applyBorder="1" applyAlignment="1">
      <alignment horizontal="left" vertical="center" wrapText="1"/>
    </xf>
    <xf numFmtId="0" fontId="43" fillId="24" borderId="36" xfId="0" applyFont="1" applyFill="1" applyBorder="1" applyAlignment="1">
      <alignment horizontal="left" vertical="center" wrapText="1"/>
    </xf>
    <xf numFmtId="0" fontId="43" fillId="24" borderId="37" xfId="0" applyFont="1" applyFill="1" applyBorder="1" applyAlignment="1">
      <alignment horizontal="left" vertical="center" wrapText="1"/>
    </xf>
    <xf numFmtId="0" fontId="38" fillId="24" borderId="20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right" vertical="center" wrapText="1"/>
    </xf>
    <xf numFmtId="3" fontId="44" fillId="24" borderId="34" xfId="0" applyNumberFormat="1" applyFont="1" applyFill="1" applyBorder="1" applyAlignment="1">
      <alignment horizontal="center" vertical="center"/>
    </xf>
    <xf numFmtId="3" fontId="44" fillId="24" borderId="24" xfId="0" applyNumberFormat="1" applyFont="1" applyFill="1" applyBorder="1" applyAlignment="1">
      <alignment horizontal="center" vertical="center"/>
    </xf>
    <xf numFmtId="0" fontId="40" fillId="24" borderId="34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wrapText="1"/>
    </xf>
    <xf numFmtId="0" fontId="43" fillId="24" borderId="11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wrapText="1"/>
    </xf>
    <xf numFmtId="0" fontId="43" fillId="24" borderId="15" xfId="0" applyFont="1" applyFill="1" applyBorder="1" applyAlignment="1">
      <alignment horizontal="center" vertical="top"/>
    </xf>
    <xf numFmtId="0" fontId="43" fillId="24" borderId="16" xfId="0" applyFont="1" applyFill="1" applyBorder="1" applyAlignment="1">
      <alignment horizontal="center" vertical="top"/>
    </xf>
    <xf numFmtId="0" fontId="43" fillId="24" borderId="17" xfId="0" applyFont="1" applyFill="1" applyBorder="1" applyAlignment="1">
      <alignment horizontal="center" vertical="top"/>
    </xf>
    <xf numFmtId="0" fontId="42" fillId="24" borderId="0" xfId="0" applyFont="1" applyFill="1" applyAlignment="1">
      <alignment horizontal="center"/>
    </xf>
    <xf numFmtId="0" fontId="38" fillId="24" borderId="34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/>
    </xf>
    <xf numFmtId="0" fontId="40" fillId="2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Referendum Popolare N. 1 del 12 - 13 Giugno 2011   </a:t>
            </a:r>
          </a:p>
        </c:rich>
      </c:tx>
      <c:layout>
        <c:manualLayout>
          <c:xMode val="factor"/>
          <c:yMode val="factor"/>
          <c:x val="0.04025"/>
          <c:y val="-0.02025"/>
        </c:manualLayout>
      </c:layout>
      <c:spPr>
        <a:solidFill>
          <a:srgbClr val="FF0000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2305"/>
          <c:y val="0.1625"/>
          <c:w val="0.619"/>
          <c:h val="0.76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6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Schede contestate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18110</c:v>
                </c:pt>
                <c:pt idx="1">
                  <c:v>1309</c:v>
                </c:pt>
                <c:pt idx="2">
                  <c:v>0</c:v>
                </c:pt>
                <c:pt idx="3">
                  <c:v>212</c:v>
                </c:pt>
                <c:pt idx="4">
                  <c:v>97</c:v>
                </c:pt>
              </c:numCache>
            </c:numRef>
          </c:val>
          <c:shape val="box"/>
        </c:ser>
        <c:shape val="box"/>
        <c:axId val="4309199"/>
        <c:axId val="38782792"/>
      </c:bar3D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</cdr:y>
    </cdr:from>
    <cdr:to>
      <cdr:x>0.25775</cdr:x>
      <cdr:y>0.11825</cdr:y>
    </cdr:to>
    <cdr:pic>
      <cdr:nvPicPr>
        <cdr:cNvPr id="1" name="Picture 2" descr="stemma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0" y="0"/>
          <a:ext cx="59055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I387"/>
  <sheetViews>
    <sheetView tabSelected="1" zoomScalePageLayoutView="0" workbookViewId="0" topLeftCell="E1">
      <pane ySplit="2" topLeftCell="A18" activePane="bottomLeft" state="frozen"/>
      <selection pane="topLeft" activeCell="C1" sqref="C1"/>
      <selection pane="bottomLeft" activeCell="K51" sqref="K51"/>
    </sheetView>
  </sheetViews>
  <sheetFormatPr defaultColWidth="9.140625" defaultRowHeight="12.75"/>
  <cols>
    <col min="1" max="1" width="40.57421875" style="82" customWidth="1"/>
    <col min="2" max="2" width="32.28125" style="82" customWidth="1"/>
    <col min="3" max="3" width="5.8515625" style="82" customWidth="1"/>
    <col min="4" max="4" width="4.7109375" style="82" customWidth="1"/>
    <col min="5" max="7" width="8.140625" style="120" customWidth="1"/>
    <col min="8" max="8" width="4.8515625" style="84" customWidth="1"/>
    <col min="9" max="10" width="7.8515625" style="91" customWidth="1"/>
    <col min="11" max="11" width="7.8515625" style="121" customWidth="1"/>
    <col min="12" max="13" width="13.140625" style="91" customWidth="1"/>
    <col min="14" max="14" width="11.7109375" style="122" bestFit="1" customWidth="1"/>
    <col min="15" max="17" width="8.7109375" style="91" customWidth="1"/>
    <col min="18" max="18" width="11.7109375" style="121" bestFit="1" customWidth="1"/>
    <col min="19" max="19" width="6.00390625" style="115" customWidth="1"/>
    <col min="20" max="20" width="6.7109375" style="91" customWidth="1"/>
    <col min="21" max="16384" width="9.140625" style="91" customWidth="1"/>
  </cols>
  <sheetData>
    <row r="1" spans="4:191" ht="13.5" thickBot="1">
      <c r="D1" s="83"/>
      <c r="E1" s="125" t="s">
        <v>102</v>
      </c>
      <c r="F1" s="125"/>
      <c r="G1" s="125"/>
      <c r="I1" s="126" t="s">
        <v>83</v>
      </c>
      <c r="J1" s="127"/>
      <c r="K1" s="128"/>
      <c r="L1" s="129" t="s">
        <v>3</v>
      </c>
      <c r="M1" s="130"/>
      <c r="N1" s="86" t="s">
        <v>115</v>
      </c>
      <c r="O1" s="131" t="s">
        <v>143</v>
      </c>
      <c r="P1" s="123" t="s">
        <v>107</v>
      </c>
      <c r="Q1" s="123" t="s">
        <v>118</v>
      </c>
      <c r="R1" s="87" t="s">
        <v>115</v>
      </c>
      <c r="S1" s="88"/>
      <c r="T1" s="89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</row>
    <row r="2" spans="1:191" ht="13.5" thickBot="1">
      <c r="A2" s="92" t="s">
        <v>0</v>
      </c>
      <c r="B2" s="92" t="s">
        <v>1</v>
      </c>
      <c r="D2" s="93" t="s">
        <v>2</v>
      </c>
      <c r="E2" s="94" t="s">
        <v>81</v>
      </c>
      <c r="F2" s="94" t="s">
        <v>103</v>
      </c>
      <c r="G2" s="94" t="s">
        <v>104</v>
      </c>
      <c r="H2" s="95" t="s">
        <v>2</v>
      </c>
      <c r="I2" s="85" t="s">
        <v>81</v>
      </c>
      <c r="J2" s="96" t="s">
        <v>103</v>
      </c>
      <c r="K2" s="97" t="s">
        <v>86</v>
      </c>
      <c r="L2" s="98" t="s">
        <v>109</v>
      </c>
      <c r="M2" s="99" t="s">
        <v>110</v>
      </c>
      <c r="N2" s="100" t="s">
        <v>116</v>
      </c>
      <c r="O2" s="131"/>
      <c r="P2" s="124"/>
      <c r="Q2" s="124"/>
      <c r="R2" s="100" t="s">
        <v>117</v>
      </c>
      <c r="S2" s="101" t="s">
        <v>106</v>
      </c>
      <c r="T2" s="102" t="s">
        <v>4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</row>
    <row r="3" spans="1:20" ht="12.75">
      <c r="A3" s="82" t="s">
        <v>90</v>
      </c>
      <c r="B3" s="82" t="s">
        <v>100</v>
      </c>
      <c r="C3" s="82">
        <v>3</v>
      </c>
      <c r="D3" s="83" t="s">
        <v>6</v>
      </c>
      <c r="E3" s="103">
        <v>382</v>
      </c>
      <c r="F3" s="103">
        <v>442</v>
      </c>
      <c r="G3" s="104">
        <f>SUM(E3:F3)</f>
        <v>824</v>
      </c>
      <c r="H3" s="84" t="s">
        <v>6</v>
      </c>
      <c r="I3" s="44">
        <v>183</v>
      </c>
      <c r="J3" s="44">
        <v>227</v>
      </c>
      <c r="K3" s="106">
        <f aca="true" t="shared" si="0" ref="K3:K34">(I3+J3)</f>
        <v>410</v>
      </c>
      <c r="L3" s="44">
        <v>377</v>
      </c>
      <c r="M3" s="44">
        <v>28</v>
      </c>
      <c r="N3" s="107">
        <f aca="true" t="shared" si="1" ref="N3:N34">(L3+M3)</f>
        <v>405</v>
      </c>
      <c r="O3" s="44">
        <v>0</v>
      </c>
      <c r="P3" s="44">
        <v>2</v>
      </c>
      <c r="Q3" s="44">
        <v>3</v>
      </c>
      <c r="R3" s="107">
        <f>SUM(O3:Q3)</f>
        <v>5</v>
      </c>
      <c r="S3" s="108">
        <f>(K3-N3-R3)</f>
        <v>0</v>
      </c>
      <c r="T3" s="105" t="str">
        <f aca="true" t="shared" si="2" ref="T3:T8">IF(K3&lt;&gt;0,"OK","NO")</f>
        <v>OK</v>
      </c>
    </row>
    <row r="4" spans="1:20" ht="12.75">
      <c r="A4" s="82" t="s">
        <v>90</v>
      </c>
      <c r="B4" s="82" t="s">
        <v>114</v>
      </c>
      <c r="C4" s="82">
        <v>3</v>
      </c>
      <c r="D4" s="83" t="s">
        <v>8</v>
      </c>
      <c r="E4" s="103">
        <v>278</v>
      </c>
      <c r="F4" s="103">
        <v>451</v>
      </c>
      <c r="G4" s="104">
        <f>SUM(E4:F4)</f>
        <v>729</v>
      </c>
      <c r="H4" s="84" t="s">
        <v>8</v>
      </c>
      <c r="I4" s="44">
        <v>137</v>
      </c>
      <c r="J4" s="44">
        <v>166</v>
      </c>
      <c r="K4" s="106">
        <f t="shared" si="0"/>
        <v>303</v>
      </c>
      <c r="L4" s="44">
        <v>282</v>
      </c>
      <c r="M4" s="44">
        <v>19</v>
      </c>
      <c r="N4" s="107">
        <f t="shared" si="1"/>
        <v>301</v>
      </c>
      <c r="O4" s="44">
        <v>0</v>
      </c>
      <c r="P4" s="44">
        <v>2</v>
      </c>
      <c r="Q4" s="44">
        <v>0</v>
      </c>
      <c r="R4" s="107">
        <f aca="true" t="shared" si="3" ref="R4:R52">SUM(O4:Q4)</f>
        <v>2</v>
      </c>
      <c r="S4" s="108">
        <f aca="true" t="shared" si="4" ref="S4:S52">(K4-N4-R4)</f>
        <v>0</v>
      </c>
      <c r="T4" s="105" t="str">
        <f t="shared" si="2"/>
        <v>OK</v>
      </c>
    </row>
    <row r="5" spans="1:20" ht="12.75">
      <c r="A5" s="82" t="s">
        <v>91</v>
      </c>
      <c r="B5" s="82" t="s">
        <v>75</v>
      </c>
      <c r="D5" s="83" t="s">
        <v>10</v>
      </c>
      <c r="E5" s="103">
        <v>307</v>
      </c>
      <c r="F5" s="103">
        <v>329</v>
      </c>
      <c r="G5" s="104">
        <f aca="true" t="shared" si="5" ref="G5:G20">SUM(E5:F5)</f>
        <v>636</v>
      </c>
      <c r="H5" s="84" t="s">
        <v>10</v>
      </c>
      <c r="I5" s="44">
        <v>120</v>
      </c>
      <c r="J5" s="44">
        <v>131</v>
      </c>
      <c r="K5" s="106">
        <f t="shared" si="0"/>
        <v>251</v>
      </c>
      <c r="L5" s="44">
        <v>237</v>
      </c>
      <c r="M5" s="44">
        <v>14</v>
      </c>
      <c r="N5" s="107">
        <f t="shared" si="1"/>
        <v>251</v>
      </c>
      <c r="O5" s="44">
        <v>0</v>
      </c>
      <c r="P5" s="44">
        <v>0</v>
      </c>
      <c r="Q5" s="44">
        <v>0</v>
      </c>
      <c r="R5" s="107">
        <f t="shared" si="3"/>
        <v>0</v>
      </c>
      <c r="S5" s="108">
        <f t="shared" si="4"/>
        <v>0</v>
      </c>
      <c r="T5" s="105" t="str">
        <f t="shared" si="2"/>
        <v>OK</v>
      </c>
    </row>
    <row r="6" spans="1:20" ht="12.75">
      <c r="A6" s="82" t="s">
        <v>101</v>
      </c>
      <c r="B6" s="82" t="s">
        <v>16</v>
      </c>
      <c r="C6" s="82">
        <v>48</v>
      </c>
      <c r="D6" s="83" t="s">
        <v>12</v>
      </c>
      <c r="E6" s="103">
        <v>335</v>
      </c>
      <c r="F6" s="103">
        <v>399</v>
      </c>
      <c r="G6" s="104">
        <f t="shared" si="5"/>
        <v>734</v>
      </c>
      <c r="H6" s="84" t="s">
        <v>12</v>
      </c>
      <c r="I6" s="44">
        <v>170</v>
      </c>
      <c r="J6" s="44">
        <v>214</v>
      </c>
      <c r="K6" s="106">
        <f t="shared" si="0"/>
        <v>384</v>
      </c>
      <c r="L6" s="44">
        <v>347</v>
      </c>
      <c r="M6" s="44">
        <v>24</v>
      </c>
      <c r="N6" s="107">
        <f t="shared" si="1"/>
        <v>371</v>
      </c>
      <c r="O6" s="44">
        <v>0</v>
      </c>
      <c r="P6" s="44">
        <v>8</v>
      </c>
      <c r="Q6" s="44">
        <v>5</v>
      </c>
      <c r="R6" s="107">
        <f t="shared" si="3"/>
        <v>13</v>
      </c>
      <c r="S6" s="108">
        <f t="shared" si="4"/>
        <v>0</v>
      </c>
      <c r="T6" s="105" t="str">
        <f t="shared" si="2"/>
        <v>OK</v>
      </c>
    </row>
    <row r="7" spans="1:20" ht="12.75">
      <c r="A7" s="82" t="s">
        <v>101</v>
      </c>
      <c r="B7" s="82" t="s">
        <v>16</v>
      </c>
      <c r="C7" s="82">
        <v>48</v>
      </c>
      <c r="D7" s="83" t="s">
        <v>13</v>
      </c>
      <c r="E7" s="103">
        <v>318</v>
      </c>
      <c r="F7" s="103">
        <v>363</v>
      </c>
      <c r="G7" s="104">
        <f t="shared" si="5"/>
        <v>681</v>
      </c>
      <c r="H7" s="84" t="s">
        <v>13</v>
      </c>
      <c r="I7" s="44">
        <v>176</v>
      </c>
      <c r="J7" s="44">
        <v>186</v>
      </c>
      <c r="K7" s="106">
        <f t="shared" si="0"/>
        <v>362</v>
      </c>
      <c r="L7" s="44">
        <v>330</v>
      </c>
      <c r="M7" s="44">
        <v>30</v>
      </c>
      <c r="N7" s="107">
        <f t="shared" si="1"/>
        <v>360</v>
      </c>
      <c r="O7" s="44">
        <v>0</v>
      </c>
      <c r="P7" s="44">
        <v>1</v>
      </c>
      <c r="Q7" s="44">
        <v>1</v>
      </c>
      <c r="R7" s="107">
        <f t="shared" si="3"/>
        <v>2</v>
      </c>
      <c r="S7" s="108">
        <f t="shared" si="4"/>
        <v>0</v>
      </c>
      <c r="T7" s="105" t="str">
        <f t="shared" si="2"/>
        <v>OK</v>
      </c>
    </row>
    <row r="8" spans="1:20" ht="12.75">
      <c r="A8" s="82" t="s">
        <v>101</v>
      </c>
      <c r="B8" s="82" t="s">
        <v>16</v>
      </c>
      <c r="C8" s="82">
        <v>48</v>
      </c>
      <c r="D8" s="83" t="s">
        <v>14</v>
      </c>
      <c r="E8" s="103">
        <v>383</v>
      </c>
      <c r="F8" s="103">
        <v>409</v>
      </c>
      <c r="G8" s="104">
        <f t="shared" si="5"/>
        <v>792</v>
      </c>
      <c r="H8" s="84" t="s">
        <v>14</v>
      </c>
      <c r="I8" s="44">
        <v>214</v>
      </c>
      <c r="J8" s="44">
        <v>235</v>
      </c>
      <c r="K8" s="106">
        <f t="shared" si="0"/>
        <v>449</v>
      </c>
      <c r="L8" s="44">
        <v>436</v>
      </c>
      <c r="M8" s="44">
        <v>11</v>
      </c>
      <c r="N8" s="107">
        <f t="shared" si="1"/>
        <v>447</v>
      </c>
      <c r="O8" s="44">
        <v>0</v>
      </c>
      <c r="P8" s="44">
        <v>2</v>
      </c>
      <c r="Q8" s="44">
        <v>0</v>
      </c>
      <c r="R8" s="107">
        <f t="shared" si="3"/>
        <v>2</v>
      </c>
      <c r="S8" s="108">
        <f t="shared" si="4"/>
        <v>0</v>
      </c>
      <c r="T8" s="105" t="str">
        <f t="shared" si="2"/>
        <v>OK</v>
      </c>
    </row>
    <row r="9" spans="1:20" ht="12.75">
      <c r="A9" s="82" t="s">
        <v>101</v>
      </c>
      <c r="B9" s="82" t="s">
        <v>16</v>
      </c>
      <c r="C9" s="82">
        <v>48</v>
      </c>
      <c r="D9" s="83" t="s">
        <v>15</v>
      </c>
      <c r="E9" s="103">
        <v>345</v>
      </c>
      <c r="F9" s="103">
        <v>391</v>
      </c>
      <c r="G9" s="104">
        <f t="shared" si="5"/>
        <v>736</v>
      </c>
      <c r="H9" s="84" t="s">
        <v>15</v>
      </c>
      <c r="I9" s="44">
        <v>196</v>
      </c>
      <c r="J9" s="44">
        <v>234</v>
      </c>
      <c r="K9" s="106">
        <f t="shared" si="0"/>
        <v>430</v>
      </c>
      <c r="L9" s="44">
        <v>402</v>
      </c>
      <c r="M9" s="44">
        <v>25</v>
      </c>
      <c r="N9" s="107">
        <f t="shared" si="1"/>
        <v>427</v>
      </c>
      <c r="O9" s="44">
        <v>0</v>
      </c>
      <c r="P9" s="44">
        <v>2</v>
      </c>
      <c r="Q9" s="44">
        <v>1</v>
      </c>
      <c r="R9" s="107">
        <f t="shared" si="3"/>
        <v>3</v>
      </c>
      <c r="S9" s="108">
        <f t="shared" si="4"/>
        <v>0</v>
      </c>
      <c r="T9" s="105" t="str">
        <f aca="true" t="shared" si="6" ref="T9:T51">IF(K9&lt;&gt;0,"OK","NO")</f>
        <v>OK</v>
      </c>
    </row>
    <row r="10" spans="1:20" ht="12.75">
      <c r="A10" s="82" t="s">
        <v>91</v>
      </c>
      <c r="B10" s="82" t="s">
        <v>75</v>
      </c>
      <c r="C10" s="82">
        <v>4</v>
      </c>
      <c r="D10" s="83" t="s">
        <v>18</v>
      </c>
      <c r="E10" s="103">
        <v>344</v>
      </c>
      <c r="F10" s="103">
        <v>362</v>
      </c>
      <c r="G10" s="104">
        <f t="shared" si="5"/>
        <v>706</v>
      </c>
      <c r="H10" s="84" t="s">
        <v>18</v>
      </c>
      <c r="I10" s="44">
        <v>188</v>
      </c>
      <c r="J10" s="44">
        <v>202</v>
      </c>
      <c r="K10" s="106">
        <f t="shared" si="0"/>
        <v>390</v>
      </c>
      <c r="L10" s="44">
        <v>348</v>
      </c>
      <c r="M10" s="44">
        <v>36</v>
      </c>
      <c r="N10" s="107">
        <f t="shared" si="1"/>
        <v>384</v>
      </c>
      <c r="O10" s="44">
        <v>0</v>
      </c>
      <c r="P10" s="44">
        <v>4</v>
      </c>
      <c r="Q10" s="44">
        <v>2</v>
      </c>
      <c r="R10" s="107">
        <f t="shared" si="3"/>
        <v>6</v>
      </c>
      <c r="S10" s="108">
        <f t="shared" si="4"/>
        <v>0</v>
      </c>
      <c r="T10" s="105" t="str">
        <f t="shared" si="6"/>
        <v>OK</v>
      </c>
    </row>
    <row r="11" spans="1:20" ht="12.75">
      <c r="A11" s="82" t="s">
        <v>92</v>
      </c>
      <c r="B11" s="82" t="s">
        <v>25</v>
      </c>
      <c r="C11" s="82" t="s">
        <v>26</v>
      </c>
      <c r="D11" s="83" t="s">
        <v>19</v>
      </c>
      <c r="E11" s="103">
        <v>440</v>
      </c>
      <c r="F11" s="103">
        <v>488</v>
      </c>
      <c r="G11" s="104">
        <f t="shared" si="5"/>
        <v>928</v>
      </c>
      <c r="H11" s="84" t="s">
        <v>19</v>
      </c>
      <c r="I11" s="44">
        <v>236</v>
      </c>
      <c r="J11" s="44">
        <v>232</v>
      </c>
      <c r="K11" s="106">
        <f t="shared" si="0"/>
        <v>468</v>
      </c>
      <c r="L11" s="44">
        <v>427</v>
      </c>
      <c r="M11" s="44">
        <v>34</v>
      </c>
      <c r="N11" s="107">
        <f t="shared" si="1"/>
        <v>461</v>
      </c>
      <c r="O11" s="44">
        <v>0</v>
      </c>
      <c r="P11" s="44">
        <v>4</v>
      </c>
      <c r="Q11" s="44">
        <v>3</v>
      </c>
      <c r="R11" s="107">
        <f t="shared" si="3"/>
        <v>7</v>
      </c>
      <c r="S11" s="108">
        <f t="shared" si="4"/>
        <v>0</v>
      </c>
      <c r="T11" s="105" t="str">
        <f t="shared" si="6"/>
        <v>OK</v>
      </c>
    </row>
    <row r="12" spans="1:20" ht="12.75">
      <c r="A12" s="82" t="s">
        <v>27</v>
      </c>
      <c r="B12" s="82" t="s">
        <v>28</v>
      </c>
      <c r="C12" s="82">
        <v>17</v>
      </c>
      <c r="D12" s="83" t="s">
        <v>20</v>
      </c>
      <c r="E12" s="103">
        <v>385</v>
      </c>
      <c r="F12" s="103">
        <v>451</v>
      </c>
      <c r="G12" s="104">
        <f t="shared" si="5"/>
        <v>836</v>
      </c>
      <c r="H12" s="84" t="s">
        <v>20</v>
      </c>
      <c r="I12" s="44">
        <v>200</v>
      </c>
      <c r="J12" s="44">
        <v>242</v>
      </c>
      <c r="K12" s="106">
        <f t="shared" si="0"/>
        <v>442</v>
      </c>
      <c r="L12" s="44">
        <v>406</v>
      </c>
      <c r="M12" s="44">
        <v>31</v>
      </c>
      <c r="N12" s="107">
        <f t="shared" si="1"/>
        <v>437</v>
      </c>
      <c r="O12" s="44">
        <v>0</v>
      </c>
      <c r="P12" s="44">
        <v>5</v>
      </c>
      <c r="Q12" s="44">
        <v>0</v>
      </c>
      <c r="R12" s="107">
        <f t="shared" si="3"/>
        <v>5</v>
      </c>
      <c r="S12" s="108">
        <f t="shared" si="4"/>
        <v>0</v>
      </c>
      <c r="T12" s="105" t="str">
        <f t="shared" si="6"/>
        <v>OK</v>
      </c>
    </row>
    <row r="13" spans="1:20" ht="12.75">
      <c r="A13" s="82" t="s">
        <v>27</v>
      </c>
      <c r="B13" s="82" t="s">
        <v>28</v>
      </c>
      <c r="C13" s="82">
        <v>17</v>
      </c>
      <c r="D13" s="83" t="s">
        <v>21</v>
      </c>
      <c r="E13" s="103">
        <v>351</v>
      </c>
      <c r="F13" s="103">
        <v>465</v>
      </c>
      <c r="G13" s="104">
        <f t="shared" si="5"/>
        <v>816</v>
      </c>
      <c r="H13" s="84" t="s">
        <v>21</v>
      </c>
      <c r="I13" s="44">
        <v>172</v>
      </c>
      <c r="J13" s="44">
        <v>226</v>
      </c>
      <c r="K13" s="106">
        <f t="shared" si="0"/>
        <v>398</v>
      </c>
      <c r="L13" s="44">
        <v>356</v>
      </c>
      <c r="M13" s="44">
        <v>38</v>
      </c>
      <c r="N13" s="107">
        <f t="shared" si="1"/>
        <v>394</v>
      </c>
      <c r="O13" s="44">
        <v>0</v>
      </c>
      <c r="P13" s="44">
        <v>3</v>
      </c>
      <c r="Q13" s="44">
        <v>1</v>
      </c>
      <c r="R13" s="107">
        <f t="shared" si="3"/>
        <v>4</v>
      </c>
      <c r="S13" s="108">
        <f t="shared" si="4"/>
        <v>0</v>
      </c>
      <c r="T13" s="105" t="str">
        <f t="shared" si="6"/>
        <v>OK</v>
      </c>
    </row>
    <row r="14" spans="1:20" ht="12.75">
      <c r="A14" s="82" t="s">
        <v>27</v>
      </c>
      <c r="B14" s="82" t="s">
        <v>28</v>
      </c>
      <c r="C14" s="82">
        <v>17</v>
      </c>
      <c r="D14" s="83" t="s">
        <v>22</v>
      </c>
      <c r="E14" s="103">
        <v>397</v>
      </c>
      <c r="F14" s="103">
        <v>465</v>
      </c>
      <c r="G14" s="104">
        <f t="shared" si="5"/>
        <v>862</v>
      </c>
      <c r="H14" s="84" t="s">
        <v>22</v>
      </c>
      <c r="I14" s="44">
        <v>186</v>
      </c>
      <c r="J14" s="44">
        <v>207</v>
      </c>
      <c r="K14" s="106">
        <f t="shared" si="0"/>
        <v>393</v>
      </c>
      <c r="L14" s="44">
        <v>367</v>
      </c>
      <c r="M14" s="44">
        <v>16</v>
      </c>
      <c r="N14" s="107">
        <f t="shared" si="1"/>
        <v>383</v>
      </c>
      <c r="O14" s="44">
        <v>0</v>
      </c>
      <c r="P14" s="44">
        <v>8</v>
      </c>
      <c r="Q14" s="44">
        <v>2</v>
      </c>
      <c r="R14" s="107">
        <f t="shared" si="3"/>
        <v>10</v>
      </c>
      <c r="S14" s="108">
        <f t="shared" si="4"/>
        <v>0</v>
      </c>
      <c r="T14" s="105" t="str">
        <f t="shared" si="6"/>
        <v>OK</v>
      </c>
    </row>
    <row r="15" spans="1:20" ht="12.75">
      <c r="A15" s="82" t="s">
        <v>93</v>
      </c>
      <c r="B15" s="82" t="s">
        <v>34</v>
      </c>
      <c r="C15" s="82">
        <v>6</v>
      </c>
      <c r="D15" s="83" t="s">
        <v>23</v>
      </c>
      <c r="E15" s="103">
        <v>298</v>
      </c>
      <c r="F15" s="103">
        <v>426</v>
      </c>
      <c r="G15" s="104">
        <f t="shared" si="5"/>
        <v>724</v>
      </c>
      <c r="H15" s="84" t="s">
        <v>23</v>
      </c>
      <c r="I15" s="44">
        <v>143</v>
      </c>
      <c r="J15" s="44">
        <v>193</v>
      </c>
      <c r="K15" s="106">
        <f t="shared" si="0"/>
        <v>336</v>
      </c>
      <c r="L15" s="44">
        <v>292</v>
      </c>
      <c r="M15" s="44">
        <v>36</v>
      </c>
      <c r="N15" s="107">
        <f t="shared" si="1"/>
        <v>328</v>
      </c>
      <c r="O15" s="44">
        <v>0</v>
      </c>
      <c r="P15" s="44">
        <v>6</v>
      </c>
      <c r="Q15" s="44">
        <v>2</v>
      </c>
      <c r="R15" s="107">
        <f t="shared" si="3"/>
        <v>8</v>
      </c>
      <c r="S15" s="108">
        <f t="shared" si="4"/>
        <v>0</v>
      </c>
      <c r="T15" s="105" t="str">
        <f t="shared" si="6"/>
        <v>OK</v>
      </c>
    </row>
    <row r="16" spans="1:20" ht="12.75">
      <c r="A16" s="82" t="s">
        <v>93</v>
      </c>
      <c r="B16" s="82" t="s">
        <v>34</v>
      </c>
      <c r="C16" s="82" t="s">
        <v>35</v>
      </c>
      <c r="D16" s="83" t="s">
        <v>24</v>
      </c>
      <c r="E16" s="103">
        <v>353</v>
      </c>
      <c r="F16" s="103">
        <v>450</v>
      </c>
      <c r="G16" s="104">
        <f>SUM(E16:F16)</f>
        <v>803</v>
      </c>
      <c r="H16" s="84" t="s">
        <v>24</v>
      </c>
      <c r="I16" s="44">
        <v>200</v>
      </c>
      <c r="J16" s="44">
        <v>237</v>
      </c>
      <c r="K16" s="106">
        <f t="shared" si="0"/>
        <v>437</v>
      </c>
      <c r="L16" s="44">
        <v>388</v>
      </c>
      <c r="M16" s="44">
        <v>41</v>
      </c>
      <c r="N16" s="107">
        <f t="shared" si="1"/>
        <v>429</v>
      </c>
      <c r="O16" s="44">
        <v>0</v>
      </c>
      <c r="P16" s="44">
        <v>6</v>
      </c>
      <c r="Q16" s="44">
        <v>2</v>
      </c>
      <c r="R16" s="107">
        <f t="shared" si="3"/>
        <v>8</v>
      </c>
      <c r="S16" s="108">
        <f t="shared" si="4"/>
        <v>0</v>
      </c>
      <c r="T16" s="105" t="str">
        <f t="shared" si="6"/>
        <v>OK</v>
      </c>
    </row>
    <row r="17" spans="1:20" ht="12.75">
      <c r="A17" s="82" t="s">
        <v>93</v>
      </c>
      <c r="B17" s="82" t="s">
        <v>34</v>
      </c>
      <c r="C17" s="82" t="s">
        <v>35</v>
      </c>
      <c r="D17" s="83" t="s">
        <v>9</v>
      </c>
      <c r="E17" s="103">
        <v>324</v>
      </c>
      <c r="F17" s="103">
        <v>385</v>
      </c>
      <c r="G17" s="104">
        <f t="shared" si="5"/>
        <v>709</v>
      </c>
      <c r="H17" s="84" t="s">
        <v>9</v>
      </c>
      <c r="I17" s="44">
        <v>164</v>
      </c>
      <c r="J17" s="44">
        <v>205</v>
      </c>
      <c r="K17" s="106">
        <f t="shared" si="0"/>
        <v>369</v>
      </c>
      <c r="L17" s="44">
        <v>340</v>
      </c>
      <c r="M17" s="44">
        <v>23</v>
      </c>
      <c r="N17" s="107">
        <f t="shared" si="1"/>
        <v>363</v>
      </c>
      <c r="O17" s="44">
        <v>0</v>
      </c>
      <c r="P17" s="44">
        <v>1</v>
      </c>
      <c r="Q17" s="44">
        <v>5</v>
      </c>
      <c r="R17" s="107">
        <f t="shared" si="3"/>
        <v>6</v>
      </c>
      <c r="S17" s="108">
        <f t="shared" si="4"/>
        <v>0</v>
      </c>
      <c r="T17" s="105" t="str">
        <f t="shared" si="6"/>
        <v>OK</v>
      </c>
    </row>
    <row r="18" spans="1:20" ht="12.75">
      <c r="A18" s="82" t="s">
        <v>93</v>
      </c>
      <c r="B18" s="82" t="s">
        <v>34</v>
      </c>
      <c r="C18" s="82">
        <v>5</v>
      </c>
      <c r="D18" s="83" t="s">
        <v>29</v>
      </c>
      <c r="E18" s="103">
        <v>322</v>
      </c>
      <c r="F18" s="103">
        <v>413</v>
      </c>
      <c r="G18" s="104">
        <f t="shared" si="5"/>
        <v>735</v>
      </c>
      <c r="H18" s="84" t="s">
        <v>29</v>
      </c>
      <c r="I18" s="44">
        <v>187</v>
      </c>
      <c r="J18" s="44">
        <v>228</v>
      </c>
      <c r="K18" s="106">
        <f t="shared" si="0"/>
        <v>415</v>
      </c>
      <c r="L18" s="44">
        <v>378</v>
      </c>
      <c r="M18" s="44">
        <v>29</v>
      </c>
      <c r="N18" s="107">
        <f t="shared" si="1"/>
        <v>407</v>
      </c>
      <c r="O18" s="44">
        <v>0</v>
      </c>
      <c r="P18" s="44">
        <v>6</v>
      </c>
      <c r="Q18" s="44">
        <v>2</v>
      </c>
      <c r="R18" s="107">
        <f t="shared" si="3"/>
        <v>8</v>
      </c>
      <c r="S18" s="108">
        <f t="shared" si="4"/>
        <v>0</v>
      </c>
      <c r="T18" s="105" t="str">
        <f t="shared" si="6"/>
        <v>OK</v>
      </c>
    </row>
    <row r="19" spans="1:20" ht="12.75">
      <c r="A19" s="82" t="s">
        <v>93</v>
      </c>
      <c r="B19" s="82" t="s">
        <v>34</v>
      </c>
      <c r="C19" s="82">
        <v>5</v>
      </c>
      <c r="D19" s="83" t="s">
        <v>31</v>
      </c>
      <c r="E19" s="103">
        <v>310</v>
      </c>
      <c r="F19" s="103">
        <v>372</v>
      </c>
      <c r="G19" s="104">
        <f t="shared" si="5"/>
        <v>682</v>
      </c>
      <c r="H19" s="84" t="s">
        <v>31</v>
      </c>
      <c r="I19" s="44">
        <v>157</v>
      </c>
      <c r="J19" s="44">
        <v>205</v>
      </c>
      <c r="K19" s="106">
        <f t="shared" si="0"/>
        <v>362</v>
      </c>
      <c r="L19" s="44">
        <v>334</v>
      </c>
      <c r="M19" s="44">
        <v>25</v>
      </c>
      <c r="N19" s="107">
        <f t="shared" si="1"/>
        <v>359</v>
      </c>
      <c r="O19" s="44">
        <v>0</v>
      </c>
      <c r="P19" s="44">
        <v>1</v>
      </c>
      <c r="Q19" s="44">
        <v>2</v>
      </c>
      <c r="R19" s="107">
        <f t="shared" si="3"/>
        <v>3</v>
      </c>
      <c r="S19" s="108">
        <f t="shared" si="4"/>
        <v>0</v>
      </c>
      <c r="T19" s="105" t="str">
        <f t="shared" si="6"/>
        <v>OK</v>
      </c>
    </row>
    <row r="20" spans="1:20" ht="12.75">
      <c r="A20" s="82" t="s">
        <v>94</v>
      </c>
      <c r="B20" s="82" t="s">
        <v>40</v>
      </c>
      <c r="C20" s="82">
        <v>33</v>
      </c>
      <c r="D20" s="83" t="s">
        <v>32</v>
      </c>
      <c r="E20" s="103">
        <v>329</v>
      </c>
      <c r="F20" s="103">
        <v>364</v>
      </c>
      <c r="G20" s="104">
        <f t="shared" si="5"/>
        <v>693</v>
      </c>
      <c r="H20" s="84" t="s">
        <v>32</v>
      </c>
      <c r="I20" s="44">
        <v>195</v>
      </c>
      <c r="J20" s="44">
        <v>217</v>
      </c>
      <c r="K20" s="106">
        <f t="shared" si="0"/>
        <v>412</v>
      </c>
      <c r="L20" s="44">
        <v>367</v>
      </c>
      <c r="M20" s="44">
        <v>32</v>
      </c>
      <c r="N20" s="107">
        <f t="shared" si="1"/>
        <v>399</v>
      </c>
      <c r="O20" s="44">
        <v>0</v>
      </c>
      <c r="P20" s="44">
        <v>13</v>
      </c>
      <c r="Q20" s="44">
        <v>0</v>
      </c>
      <c r="R20" s="107">
        <f t="shared" si="3"/>
        <v>13</v>
      </c>
      <c r="S20" s="108">
        <f t="shared" si="4"/>
        <v>0</v>
      </c>
      <c r="T20" s="105" t="str">
        <f t="shared" si="6"/>
        <v>OK</v>
      </c>
    </row>
    <row r="21" spans="1:20" ht="12.75">
      <c r="A21" s="82" t="s">
        <v>94</v>
      </c>
      <c r="B21" s="82" t="s">
        <v>40</v>
      </c>
      <c r="C21" s="82">
        <v>33</v>
      </c>
      <c r="D21" s="83" t="s">
        <v>33</v>
      </c>
      <c r="E21" s="103">
        <v>344</v>
      </c>
      <c r="F21" s="103">
        <v>389</v>
      </c>
      <c r="G21" s="104">
        <f aca="true" t="shared" si="7" ref="G21:G36">SUM(E21:F21)</f>
        <v>733</v>
      </c>
      <c r="H21" s="84" t="s">
        <v>33</v>
      </c>
      <c r="I21" s="44">
        <v>182</v>
      </c>
      <c r="J21" s="44">
        <v>211</v>
      </c>
      <c r="K21" s="106">
        <f t="shared" si="0"/>
        <v>393</v>
      </c>
      <c r="L21" s="44">
        <v>346</v>
      </c>
      <c r="M21" s="44">
        <v>33</v>
      </c>
      <c r="N21" s="107">
        <f t="shared" si="1"/>
        <v>379</v>
      </c>
      <c r="O21" s="44">
        <v>0</v>
      </c>
      <c r="P21" s="44">
        <v>9</v>
      </c>
      <c r="Q21" s="44">
        <v>5</v>
      </c>
      <c r="R21" s="107">
        <f t="shared" si="3"/>
        <v>14</v>
      </c>
      <c r="S21" s="108">
        <f t="shared" si="4"/>
        <v>0</v>
      </c>
      <c r="T21" s="105" t="str">
        <f t="shared" si="6"/>
        <v>OK</v>
      </c>
    </row>
    <row r="22" spans="1:20" ht="12.75">
      <c r="A22" s="82" t="s">
        <v>95</v>
      </c>
      <c r="B22" s="82" t="s">
        <v>43</v>
      </c>
      <c r="D22" s="83" t="s">
        <v>7</v>
      </c>
      <c r="E22" s="103">
        <v>388</v>
      </c>
      <c r="F22" s="103">
        <v>434</v>
      </c>
      <c r="G22" s="104">
        <f t="shared" si="7"/>
        <v>822</v>
      </c>
      <c r="H22" s="84" t="s">
        <v>7</v>
      </c>
      <c r="I22" s="44">
        <v>218</v>
      </c>
      <c r="J22" s="44">
        <v>249</v>
      </c>
      <c r="K22" s="106">
        <f t="shared" si="0"/>
        <v>467</v>
      </c>
      <c r="L22" s="44">
        <v>426</v>
      </c>
      <c r="M22" s="44">
        <v>39</v>
      </c>
      <c r="N22" s="107">
        <f t="shared" si="1"/>
        <v>465</v>
      </c>
      <c r="O22" s="44">
        <v>0</v>
      </c>
      <c r="P22" s="44">
        <v>1</v>
      </c>
      <c r="Q22" s="44">
        <v>1</v>
      </c>
      <c r="R22" s="107">
        <f t="shared" si="3"/>
        <v>2</v>
      </c>
      <c r="S22" s="108">
        <f t="shared" si="4"/>
        <v>0</v>
      </c>
      <c r="T22" s="105" t="str">
        <f t="shared" si="6"/>
        <v>OK</v>
      </c>
    </row>
    <row r="23" spans="1:20" ht="12.75">
      <c r="A23" s="82" t="s">
        <v>95</v>
      </c>
      <c r="B23" s="82" t="s">
        <v>43</v>
      </c>
      <c r="D23" s="83" t="s">
        <v>36</v>
      </c>
      <c r="E23" s="103">
        <v>411</v>
      </c>
      <c r="F23" s="103">
        <v>429</v>
      </c>
      <c r="G23" s="104">
        <f t="shared" si="7"/>
        <v>840</v>
      </c>
      <c r="H23" s="84" t="s">
        <v>36</v>
      </c>
      <c r="I23" s="44">
        <v>217</v>
      </c>
      <c r="J23" s="44">
        <v>231</v>
      </c>
      <c r="K23" s="106">
        <f t="shared" si="0"/>
        <v>448</v>
      </c>
      <c r="L23" s="44">
        <v>412</v>
      </c>
      <c r="M23" s="44">
        <v>30</v>
      </c>
      <c r="N23" s="107">
        <f t="shared" si="1"/>
        <v>442</v>
      </c>
      <c r="O23" s="44">
        <v>0</v>
      </c>
      <c r="P23" s="44">
        <v>5</v>
      </c>
      <c r="Q23" s="44">
        <v>1</v>
      </c>
      <c r="R23" s="107">
        <f t="shared" si="3"/>
        <v>6</v>
      </c>
      <c r="S23" s="108">
        <f t="shared" si="4"/>
        <v>0</v>
      </c>
      <c r="T23" s="105" t="str">
        <f t="shared" si="6"/>
        <v>OK</v>
      </c>
    </row>
    <row r="24" spans="1:20" ht="12.75">
      <c r="A24" s="82" t="s">
        <v>95</v>
      </c>
      <c r="B24" s="82" t="s">
        <v>43</v>
      </c>
      <c r="D24" s="83" t="s">
        <v>37</v>
      </c>
      <c r="E24" s="103">
        <v>311</v>
      </c>
      <c r="F24" s="103">
        <v>338</v>
      </c>
      <c r="G24" s="104">
        <f t="shared" si="7"/>
        <v>649</v>
      </c>
      <c r="H24" s="84" t="s">
        <v>37</v>
      </c>
      <c r="I24" s="44">
        <v>186</v>
      </c>
      <c r="J24" s="44">
        <v>194</v>
      </c>
      <c r="K24" s="106">
        <f t="shared" si="0"/>
        <v>380</v>
      </c>
      <c r="L24" s="44">
        <v>345</v>
      </c>
      <c r="M24" s="44">
        <v>31</v>
      </c>
      <c r="N24" s="107">
        <f t="shared" si="1"/>
        <v>376</v>
      </c>
      <c r="O24" s="44">
        <v>0</v>
      </c>
      <c r="P24" s="44">
        <v>4</v>
      </c>
      <c r="Q24" s="44">
        <v>0</v>
      </c>
      <c r="R24" s="107">
        <f t="shared" si="3"/>
        <v>4</v>
      </c>
      <c r="S24" s="108">
        <f t="shared" si="4"/>
        <v>0</v>
      </c>
      <c r="T24" s="105" t="str">
        <f t="shared" si="6"/>
        <v>OK</v>
      </c>
    </row>
    <row r="25" spans="1:20" ht="12.75">
      <c r="A25" s="82" t="s">
        <v>95</v>
      </c>
      <c r="B25" s="82" t="s">
        <v>43</v>
      </c>
      <c r="D25" s="83" t="s">
        <v>38</v>
      </c>
      <c r="E25" s="103">
        <v>327</v>
      </c>
      <c r="F25" s="103">
        <v>369</v>
      </c>
      <c r="G25" s="104">
        <f t="shared" si="7"/>
        <v>696</v>
      </c>
      <c r="H25" s="84" t="s">
        <v>38</v>
      </c>
      <c r="I25" s="44">
        <v>187</v>
      </c>
      <c r="J25" s="44">
        <v>217</v>
      </c>
      <c r="K25" s="106">
        <f t="shared" si="0"/>
        <v>404</v>
      </c>
      <c r="L25" s="44">
        <v>377</v>
      </c>
      <c r="M25" s="44">
        <v>19</v>
      </c>
      <c r="N25" s="107">
        <f t="shared" si="1"/>
        <v>396</v>
      </c>
      <c r="O25" s="44">
        <v>0</v>
      </c>
      <c r="P25" s="44">
        <v>7</v>
      </c>
      <c r="Q25" s="44">
        <v>1</v>
      </c>
      <c r="R25" s="107">
        <f t="shared" si="3"/>
        <v>8</v>
      </c>
      <c r="S25" s="108">
        <f t="shared" si="4"/>
        <v>0</v>
      </c>
      <c r="T25" s="105" t="str">
        <f t="shared" si="6"/>
        <v>OK</v>
      </c>
    </row>
    <row r="26" spans="1:20" ht="12.75">
      <c r="A26" s="82" t="s">
        <v>55</v>
      </c>
      <c r="B26" s="82" t="s">
        <v>56</v>
      </c>
      <c r="D26" s="83" t="s">
        <v>39</v>
      </c>
      <c r="E26" s="103">
        <v>444</v>
      </c>
      <c r="F26" s="103">
        <v>505</v>
      </c>
      <c r="G26" s="104">
        <f t="shared" si="7"/>
        <v>949</v>
      </c>
      <c r="H26" s="84" t="s">
        <v>39</v>
      </c>
      <c r="I26" s="44">
        <v>255</v>
      </c>
      <c r="J26" s="44">
        <v>285</v>
      </c>
      <c r="K26" s="106">
        <f t="shared" si="0"/>
        <v>540</v>
      </c>
      <c r="L26" s="44">
        <v>497</v>
      </c>
      <c r="M26" s="44">
        <v>29</v>
      </c>
      <c r="N26" s="107">
        <f t="shared" si="1"/>
        <v>526</v>
      </c>
      <c r="O26" s="44">
        <v>0</v>
      </c>
      <c r="P26" s="44">
        <v>7</v>
      </c>
      <c r="Q26" s="44">
        <v>7</v>
      </c>
      <c r="R26" s="107">
        <f t="shared" si="3"/>
        <v>14</v>
      </c>
      <c r="S26" s="108">
        <f t="shared" si="4"/>
        <v>0</v>
      </c>
      <c r="T26" s="105" t="str">
        <f t="shared" si="6"/>
        <v>OK</v>
      </c>
    </row>
    <row r="27" spans="1:20" ht="12.75">
      <c r="A27" s="82" t="s">
        <v>55</v>
      </c>
      <c r="B27" s="82" t="s">
        <v>56</v>
      </c>
      <c r="D27" s="83" t="s">
        <v>42</v>
      </c>
      <c r="E27" s="103">
        <v>419</v>
      </c>
      <c r="F27" s="103">
        <v>498</v>
      </c>
      <c r="G27" s="104">
        <f t="shared" si="7"/>
        <v>917</v>
      </c>
      <c r="H27" s="84" t="s">
        <v>42</v>
      </c>
      <c r="I27" s="44">
        <v>213</v>
      </c>
      <c r="J27" s="44">
        <v>249</v>
      </c>
      <c r="K27" s="106">
        <f t="shared" si="0"/>
        <v>462</v>
      </c>
      <c r="L27" s="44">
        <v>431</v>
      </c>
      <c r="M27" s="44">
        <v>25</v>
      </c>
      <c r="N27" s="107">
        <f t="shared" si="1"/>
        <v>456</v>
      </c>
      <c r="O27" s="44">
        <v>0</v>
      </c>
      <c r="P27" s="44">
        <v>2</v>
      </c>
      <c r="Q27" s="44">
        <v>4</v>
      </c>
      <c r="R27" s="107">
        <f t="shared" si="3"/>
        <v>6</v>
      </c>
      <c r="S27" s="108">
        <f t="shared" si="4"/>
        <v>0</v>
      </c>
      <c r="T27" s="105" t="str">
        <f t="shared" si="6"/>
        <v>OK</v>
      </c>
    </row>
    <row r="28" spans="1:20" ht="12.75">
      <c r="A28" s="82" t="s">
        <v>55</v>
      </c>
      <c r="B28" s="82" t="s">
        <v>56</v>
      </c>
      <c r="D28" s="83" t="s">
        <v>44</v>
      </c>
      <c r="E28" s="103">
        <v>408</v>
      </c>
      <c r="F28" s="103">
        <v>469</v>
      </c>
      <c r="G28" s="104">
        <f t="shared" si="7"/>
        <v>877</v>
      </c>
      <c r="H28" s="84" t="s">
        <v>44</v>
      </c>
      <c r="I28" s="44">
        <v>211</v>
      </c>
      <c r="J28" s="44">
        <v>230</v>
      </c>
      <c r="K28" s="106">
        <f t="shared" si="0"/>
        <v>441</v>
      </c>
      <c r="L28" s="44">
        <v>406</v>
      </c>
      <c r="M28" s="44">
        <v>23</v>
      </c>
      <c r="N28" s="107">
        <f t="shared" si="1"/>
        <v>429</v>
      </c>
      <c r="O28" s="44">
        <v>0</v>
      </c>
      <c r="P28" s="44">
        <v>7</v>
      </c>
      <c r="Q28" s="44">
        <v>5</v>
      </c>
      <c r="R28" s="107">
        <f t="shared" si="3"/>
        <v>12</v>
      </c>
      <c r="S28" s="108">
        <f t="shared" si="4"/>
        <v>0</v>
      </c>
      <c r="T28" s="105" t="str">
        <f t="shared" si="6"/>
        <v>OK</v>
      </c>
    </row>
    <row r="29" spans="1:20" ht="12.75">
      <c r="A29" s="82" t="s">
        <v>96</v>
      </c>
      <c r="B29" s="82" t="s">
        <v>112</v>
      </c>
      <c r="C29" s="82">
        <v>43</v>
      </c>
      <c r="D29" s="83" t="s">
        <v>45</v>
      </c>
      <c r="E29" s="103">
        <v>352</v>
      </c>
      <c r="F29" s="103">
        <v>357</v>
      </c>
      <c r="G29" s="104">
        <f t="shared" si="7"/>
        <v>709</v>
      </c>
      <c r="H29" s="84" t="s">
        <v>45</v>
      </c>
      <c r="I29" s="44">
        <v>197</v>
      </c>
      <c r="J29" s="44">
        <v>196</v>
      </c>
      <c r="K29" s="106">
        <f t="shared" si="0"/>
        <v>393</v>
      </c>
      <c r="L29" s="44">
        <v>363</v>
      </c>
      <c r="M29" s="44">
        <v>25</v>
      </c>
      <c r="N29" s="107">
        <f t="shared" si="1"/>
        <v>388</v>
      </c>
      <c r="O29" s="44">
        <v>0</v>
      </c>
      <c r="P29" s="44">
        <v>2</v>
      </c>
      <c r="Q29" s="44">
        <v>3</v>
      </c>
      <c r="R29" s="107">
        <f t="shared" si="3"/>
        <v>5</v>
      </c>
      <c r="S29" s="108">
        <f t="shared" si="4"/>
        <v>0</v>
      </c>
      <c r="T29" s="105" t="str">
        <f t="shared" si="6"/>
        <v>OK</v>
      </c>
    </row>
    <row r="30" spans="1:20" ht="12.75">
      <c r="A30" s="82" t="s">
        <v>96</v>
      </c>
      <c r="B30" s="82" t="s">
        <v>112</v>
      </c>
      <c r="C30" s="82">
        <v>43</v>
      </c>
      <c r="D30" s="83" t="s">
        <v>46</v>
      </c>
      <c r="E30" s="103">
        <v>306</v>
      </c>
      <c r="F30" s="103">
        <v>335</v>
      </c>
      <c r="G30" s="104">
        <f t="shared" si="7"/>
        <v>641</v>
      </c>
      <c r="H30" s="84" t="s">
        <v>46</v>
      </c>
      <c r="I30" s="44">
        <v>134</v>
      </c>
      <c r="J30" s="44">
        <v>153</v>
      </c>
      <c r="K30" s="106">
        <f t="shared" si="0"/>
        <v>287</v>
      </c>
      <c r="L30" s="44">
        <v>274</v>
      </c>
      <c r="M30" s="44">
        <v>9</v>
      </c>
      <c r="N30" s="107">
        <f t="shared" si="1"/>
        <v>283</v>
      </c>
      <c r="O30" s="44">
        <v>0</v>
      </c>
      <c r="P30" s="44">
        <v>4</v>
      </c>
      <c r="Q30" s="44">
        <v>0</v>
      </c>
      <c r="R30" s="107">
        <f t="shared" si="3"/>
        <v>4</v>
      </c>
      <c r="S30" s="108">
        <f t="shared" si="4"/>
        <v>0</v>
      </c>
      <c r="T30" s="105" t="str">
        <f t="shared" si="6"/>
        <v>OK</v>
      </c>
    </row>
    <row r="31" spans="1:20" ht="12.75">
      <c r="A31" s="82" t="s">
        <v>49</v>
      </c>
      <c r="B31" s="82" t="s">
        <v>50</v>
      </c>
      <c r="C31" s="82" t="s">
        <v>5</v>
      </c>
      <c r="D31" s="83" t="s">
        <v>47</v>
      </c>
      <c r="E31" s="103">
        <v>297</v>
      </c>
      <c r="F31" s="103">
        <v>358</v>
      </c>
      <c r="G31" s="104">
        <f t="shared" si="7"/>
        <v>655</v>
      </c>
      <c r="H31" s="84" t="s">
        <v>47</v>
      </c>
      <c r="I31" s="44">
        <v>159</v>
      </c>
      <c r="J31" s="44">
        <v>188</v>
      </c>
      <c r="K31" s="106">
        <f t="shared" si="0"/>
        <v>347</v>
      </c>
      <c r="L31" s="44">
        <v>326</v>
      </c>
      <c r="M31" s="44">
        <v>16</v>
      </c>
      <c r="N31" s="107">
        <f t="shared" si="1"/>
        <v>342</v>
      </c>
      <c r="O31" s="44">
        <v>0</v>
      </c>
      <c r="P31" s="44">
        <v>4</v>
      </c>
      <c r="Q31" s="44">
        <v>1</v>
      </c>
      <c r="R31" s="107">
        <f t="shared" si="3"/>
        <v>5</v>
      </c>
      <c r="S31" s="108">
        <f t="shared" si="4"/>
        <v>0</v>
      </c>
      <c r="T31" s="105" t="str">
        <f t="shared" si="6"/>
        <v>OK</v>
      </c>
    </row>
    <row r="32" spans="1:20" ht="12.75">
      <c r="A32" s="82" t="s">
        <v>49</v>
      </c>
      <c r="B32" s="82" t="s">
        <v>50</v>
      </c>
      <c r="C32" s="82" t="s">
        <v>5</v>
      </c>
      <c r="D32" s="83" t="s">
        <v>48</v>
      </c>
      <c r="E32" s="103">
        <v>350</v>
      </c>
      <c r="F32" s="103">
        <v>385</v>
      </c>
      <c r="G32" s="104">
        <f t="shared" si="7"/>
        <v>735</v>
      </c>
      <c r="H32" s="84" t="s">
        <v>48</v>
      </c>
      <c r="I32" s="44">
        <v>176</v>
      </c>
      <c r="J32" s="44">
        <v>200</v>
      </c>
      <c r="K32" s="106">
        <f t="shared" si="0"/>
        <v>376</v>
      </c>
      <c r="L32" s="44">
        <v>356</v>
      </c>
      <c r="M32" s="44">
        <v>14</v>
      </c>
      <c r="N32" s="107">
        <f t="shared" si="1"/>
        <v>370</v>
      </c>
      <c r="O32" s="44">
        <v>0</v>
      </c>
      <c r="P32" s="44">
        <v>4</v>
      </c>
      <c r="Q32" s="44">
        <v>2</v>
      </c>
      <c r="R32" s="107">
        <f t="shared" si="3"/>
        <v>6</v>
      </c>
      <c r="S32" s="108">
        <f t="shared" si="4"/>
        <v>0</v>
      </c>
      <c r="T32" s="105" t="str">
        <f t="shared" si="6"/>
        <v>OK</v>
      </c>
    </row>
    <row r="33" spans="1:20" ht="12.75">
      <c r="A33" s="82" t="s">
        <v>49</v>
      </c>
      <c r="B33" s="82" t="s">
        <v>50</v>
      </c>
      <c r="C33" s="82" t="s">
        <v>5</v>
      </c>
      <c r="D33" s="83" t="s">
        <v>30</v>
      </c>
      <c r="E33" s="103">
        <v>390</v>
      </c>
      <c r="F33" s="103">
        <v>368</v>
      </c>
      <c r="G33" s="104">
        <f t="shared" si="7"/>
        <v>758</v>
      </c>
      <c r="H33" s="84" t="s">
        <v>30</v>
      </c>
      <c r="I33" s="44">
        <v>195</v>
      </c>
      <c r="J33" s="44">
        <v>191</v>
      </c>
      <c r="K33" s="106">
        <f t="shared" si="0"/>
        <v>386</v>
      </c>
      <c r="L33" s="44">
        <v>347</v>
      </c>
      <c r="M33" s="44">
        <v>29</v>
      </c>
      <c r="N33" s="107">
        <f t="shared" si="1"/>
        <v>376</v>
      </c>
      <c r="O33" s="44">
        <v>0</v>
      </c>
      <c r="P33" s="44">
        <v>8</v>
      </c>
      <c r="Q33" s="44">
        <v>2</v>
      </c>
      <c r="R33" s="107">
        <f t="shared" si="3"/>
        <v>10</v>
      </c>
      <c r="S33" s="108">
        <f t="shared" si="4"/>
        <v>0</v>
      </c>
      <c r="T33" s="105" t="str">
        <f t="shared" si="6"/>
        <v>OK</v>
      </c>
    </row>
    <row r="34" spans="1:20" ht="12.75">
      <c r="A34" s="82" t="s">
        <v>97</v>
      </c>
      <c r="B34" s="82" t="s">
        <v>53</v>
      </c>
      <c r="D34" s="83" t="s">
        <v>51</v>
      </c>
      <c r="E34" s="103">
        <v>278</v>
      </c>
      <c r="F34" s="103">
        <v>344</v>
      </c>
      <c r="G34" s="104">
        <f t="shared" si="7"/>
        <v>622</v>
      </c>
      <c r="H34" s="84" t="s">
        <v>51</v>
      </c>
      <c r="I34" s="44">
        <v>158</v>
      </c>
      <c r="J34" s="44">
        <v>179</v>
      </c>
      <c r="K34" s="106">
        <f t="shared" si="0"/>
        <v>337</v>
      </c>
      <c r="L34" s="44">
        <v>311</v>
      </c>
      <c r="M34" s="44">
        <v>23</v>
      </c>
      <c r="N34" s="107">
        <f t="shared" si="1"/>
        <v>334</v>
      </c>
      <c r="O34" s="44">
        <v>0</v>
      </c>
      <c r="P34" s="44">
        <v>2</v>
      </c>
      <c r="Q34" s="44">
        <v>1</v>
      </c>
      <c r="R34" s="107">
        <f t="shared" si="3"/>
        <v>3</v>
      </c>
      <c r="S34" s="108">
        <f t="shared" si="4"/>
        <v>0</v>
      </c>
      <c r="T34" s="105" t="str">
        <f t="shared" si="6"/>
        <v>OK</v>
      </c>
    </row>
    <row r="35" spans="1:20" ht="12.75">
      <c r="A35" s="82" t="s">
        <v>97</v>
      </c>
      <c r="B35" s="82" t="s">
        <v>53</v>
      </c>
      <c r="D35" s="83" t="s">
        <v>41</v>
      </c>
      <c r="E35" s="103">
        <v>341</v>
      </c>
      <c r="F35" s="103">
        <v>408</v>
      </c>
      <c r="G35" s="104">
        <f t="shared" si="7"/>
        <v>749</v>
      </c>
      <c r="H35" s="84" t="s">
        <v>41</v>
      </c>
      <c r="I35" s="44">
        <v>179</v>
      </c>
      <c r="J35" s="44">
        <v>230</v>
      </c>
      <c r="K35" s="106">
        <f aca="true" t="shared" si="8" ref="K35:K51">(I35+J35)</f>
        <v>409</v>
      </c>
      <c r="L35" s="44">
        <v>373</v>
      </c>
      <c r="M35" s="44">
        <v>31</v>
      </c>
      <c r="N35" s="107">
        <f aca="true" t="shared" si="9" ref="N35:N52">(L35+M35)</f>
        <v>404</v>
      </c>
      <c r="O35" s="44">
        <v>0</v>
      </c>
      <c r="P35" s="44">
        <v>5</v>
      </c>
      <c r="Q35" s="44">
        <v>0</v>
      </c>
      <c r="R35" s="107">
        <f t="shared" si="3"/>
        <v>5</v>
      </c>
      <c r="S35" s="108">
        <f t="shared" si="4"/>
        <v>0</v>
      </c>
      <c r="T35" s="105" t="str">
        <f t="shared" si="6"/>
        <v>OK</v>
      </c>
    </row>
    <row r="36" spans="1:20" ht="12.75">
      <c r="A36" s="82" t="s">
        <v>97</v>
      </c>
      <c r="B36" s="82" t="s">
        <v>53</v>
      </c>
      <c r="D36" s="83" t="s">
        <v>52</v>
      </c>
      <c r="E36" s="103">
        <v>329</v>
      </c>
      <c r="F36" s="103">
        <v>400</v>
      </c>
      <c r="G36" s="104">
        <f t="shared" si="7"/>
        <v>729</v>
      </c>
      <c r="H36" s="84" t="s">
        <v>52</v>
      </c>
      <c r="I36" s="44">
        <v>183</v>
      </c>
      <c r="J36" s="44">
        <v>203</v>
      </c>
      <c r="K36" s="106">
        <f t="shared" si="8"/>
        <v>386</v>
      </c>
      <c r="L36" s="44">
        <v>351</v>
      </c>
      <c r="M36" s="44">
        <v>28</v>
      </c>
      <c r="N36" s="107">
        <f t="shared" si="9"/>
        <v>379</v>
      </c>
      <c r="O36" s="44">
        <v>0</v>
      </c>
      <c r="P36" s="44">
        <v>6</v>
      </c>
      <c r="Q36" s="44">
        <v>1</v>
      </c>
      <c r="R36" s="107">
        <f t="shared" si="3"/>
        <v>7</v>
      </c>
      <c r="S36" s="108">
        <f t="shared" si="4"/>
        <v>0</v>
      </c>
      <c r="T36" s="105" t="str">
        <f t="shared" si="6"/>
        <v>OK</v>
      </c>
    </row>
    <row r="37" spans="1:20" ht="12.75">
      <c r="A37" s="82" t="s">
        <v>149</v>
      </c>
      <c r="B37" s="82" t="s">
        <v>113</v>
      </c>
      <c r="C37" s="82">
        <v>21</v>
      </c>
      <c r="D37" s="83" t="s">
        <v>54</v>
      </c>
      <c r="E37" s="103">
        <v>0</v>
      </c>
      <c r="F37" s="103">
        <v>0</v>
      </c>
      <c r="G37" s="104">
        <f aca="true" t="shared" si="10" ref="G37:G51">SUM(E37:F37)</f>
        <v>0</v>
      </c>
      <c r="H37" s="84" t="s">
        <v>54</v>
      </c>
      <c r="I37" s="44">
        <v>25</v>
      </c>
      <c r="J37" s="44">
        <v>23</v>
      </c>
      <c r="K37" s="106">
        <f t="shared" si="8"/>
        <v>48</v>
      </c>
      <c r="L37" s="44">
        <v>43</v>
      </c>
      <c r="M37" s="44">
        <v>4</v>
      </c>
      <c r="N37" s="107">
        <f t="shared" si="9"/>
        <v>47</v>
      </c>
      <c r="O37" s="44">
        <v>0</v>
      </c>
      <c r="P37" s="44">
        <v>1</v>
      </c>
      <c r="Q37" s="44">
        <v>0</v>
      </c>
      <c r="R37" s="107">
        <f t="shared" si="3"/>
        <v>1</v>
      </c>
      <c r="S37" s="108">
        <f t="shared" si="4"/>
        <v>0</v>
      </c>
      <c r="T37" s="105" t="str">
        <f t="shared" si="6"/>
        <v>OK</v>
      </c>
    </row>
    <row r="38" spans="1:20" ht="12.75">
      <c r="A38" s="82" t="s">
        <v>62</v>
      </c>
      <c r="B38" s="82" t="s">
        <v>63</v>
      </c>
      <c r="C38" s="82" t="s">
        <v>64</v>
      </c>
      <c r="D38" s="83" t="s">
        <v>57</v>
      </c>
      <c r="E38" s="103">
        <v>563</v>
      </c>
      <c r="F38" s="103">
        <v>551</v>
      </c>
      <c r="G38" s="104">
        <f t="shared" si="10"/>
        <v>1114</v>
      </c>
      <c r="H38" s="84" t="s">
        <v>57</v>
      </c>
      <c r="I38" s="44">
        <v>320</v>
      </c>
      <c r="J38" s="44">
        <v>330</v>
      </c>
      <c r="K38" s="106">
        <f t="shared" si="8"/>
        <v>650</v>
      </c>
      <c r="L38" s="44">
        <v>584</v>
      </c>
      <c r="M38" s="44">
        <v>49</v>
      </c>
      <c r="N38" s="107">
        <f t="shared" si="9"/>
        <v>633</v>
      </c>
      <c r="O38" s="44">
        <v>0</v>
      </c>
      <c r="P38" s="44">
        <v>13</v>
      </c>
      <c r="Q38" s="44">
        <v>4</v>
      </c>
      <c r="R38" s="107">
        <f t="shared" si="3"/>
        <v>17</v>
      </c>
      <c r="S38" s="108">
        <f t="shared" si="4"/>
        <v>0</v>
      </c>
      <c r="T38" s="105" t="str">
        <f t="shared" si="6"/>
        <v>OK</v>
      </c>
    </row>
    <row r="39" spans="1:20" ht="12.75">
      <c r="A39" s="82" t="s">
        <v>62</v>
      </c>
      <c r="B39" s="82" t="s">
        <v>63</v>
      </c>
      <c r="C39" s="82" t="s">
        <v>64</v>
      </c>
      <c r="D39" s="83" t="s">
        <v>58</v>
      </c>
      <c r="E39" s="103">
        <v>383</v>
      </c>
      <c r="F39" s="103">
        <v>456</v>
      </c>
      <c r="G39" s="104">
        <f t="shared" si="10"/>
        <v>839</v>
      </c>
      <c r="H39" s="84" t="s">
        <v>58</v>
      </c>
      <c r="I39" s="44">
        <v>227</v>
      </c>
      <c r="J39" s="44">
        <v>254</v>
      </c>
      <c r="K39" s="106">
        <f t="shared" si="8"/>
        <v>481</v>
      </c>
      <c r="L39" s="44">
        <v>437</v>
      </c>
      <c r="M39" s="44">
        <v>37</v>
      </c>
      <c r="N39" s="107">
        <f t="shared" si="9"/>
        <v>474</v>
      </c>
      <c r="O39" s="44">
        <v>0</v>
      </c>
      <c r="P39" s="44">
        <v>3</v>
      </c>
      <c r="Q39" s="44">
        <v>4</v>
      </c>
      <c r="R39" s="107">
        <f t="shared" si="3"/>
        <v>7</v>
      </c>
      <c r="S39" s="108">
        <f t="shared" si="4"/>
        <v>0</v>
      </c>
      <c r="T39" s="105" t="str">
        <f t="shared" si="6"/>
        <v>OK</v>
      </c>
    </row>
    <row r="40" spans="1:20" ht="12.75">
      <c r="A40" s="82" t="s">
        <v>62</v>
      </c>
      <c r="B40" s="82" t="s">
        <v>63</v>
      </c>
      <c r="C40" s="82" t="s">
        <v>64</v>
      </c>
      <c r="D40" s="83" t="s">
        <v>59</v>
      </c>
      <c r="E40" s="103">
        <v>361</v>
      </c>
      <c r="F40" s="103">
        <v>421</v>
      </c>
      <c r="G40" s="104">
        <f t="shared" si="10"/>
        <v>782</v>
      </c>
      <c r="H40" s="84" t="s">
        <v>59</v>
      </c>
      <c r="I40" s="44">
        <v>204</v>
      </c>
      <c r="J40" s="44">
        <v>217</v>
      </c>
      <c r="K40" s="106">
        <f t="shared" si="8"/>
        <v>421</v>
      </c>
      <c r="L40" s="44">
        <v>386</v>
      </c>
      <c r="M40" s="44">
        <v>29</v>
      </c>
      <c r="N40" s="107">
        <f t="shared" si="9"/>
        <v>415</v>
      </c>
      <c r="O40" s="44">
        <v>0</v>
      </c>
      <c r="P40" s="44">
        <v>2</v>
      </c>
      <c r="Q40" s="44">
        <v>4</v>
      </c>
      <c r="R40" s="107">
        <f t="shared" si="3"/>
        <v>6</v>
      </c>
      <c r="S40" s="108">
        <f t="shared" si="4"/>
        <v>0</v>
      </c>
      <c r="T40" s="105" t="str">
        <f t="shared" si="6"/>
        <v>OK</v>
      </c>
    </row>
    <row r="41" spans="1:20" ht="12.75">
      <c r="A41" s="82" t="s">
        <v>62</v>
      </c>
      <c r="B41" s="82" t="s">
        <v>63</v>
      </c>
      <c r="C41" s="82" t="s">
        <v>64</v>
      </c>
      <c r="D41" s="83" t="s">
        <v>60</v>
      </c>
      <c r="E41" s="103">
        <v>310</v>
      </c>
      <c r="F41" s="103">
        <v>328</v>
      </c>
      <c r="G41" s="104">
        <f t="shared" si="10"/>
        <v>638</v>
      </c>
      <c r="H41" s="84" t="s">
        <v>60</v>
      </c>
      <c r="I41" s="44">
        <v>177</v>
      </c>
      <c r="J41" s="44">
        <v>162</v>
      </c>
      <c r="K41" s="106">
        <f t="shared" si="8"/>
        <v>339</v>
      </c>
      <c r="L41" s="44">
        <v>312</v>
      </c>
      <c r="M41" s="44">
        <v>21</v>
      </c>
      <c r="N41" s="107">
        <f t="shared" si="9"/>
        <v>333</v>
      </c>
      <c r="O41" s="44">
        <v>0</v>
      </c>
      <c r="P41" s="44">
        <v>4</v>
      </c>
      <c r="Q41" s="44">
        <v>2</v>
      </c>
      <c r="R41" s="107">
        <f t="shared" si="3"/>
        <v>6</v>
      </c>
      <c r="S41" s="108">
        <f t="shared" si="4"/>
        <v>0</v>
      </c>
      <c r="T41" s="105" t="str">
        <f t="shared" si="6"/>
        <v>OK</v>
      </c>
    </row>
    <row r="42" spans="1:20" ht="12.75">
      <c r="A42" s="82" t="s">
        <v>66</v>
      </c>
      <c r="B42" s="82" t="s">
        <v>67</v>
      </c>
      <c r="C42" s="82" t="s">
        <v>5</v>
      </c>
      <c r="D42" s="83" t="s">
        <v>61</v>
      </c>
      <c r="E42" s="103">
        <v>353</v>
      </c>
      <c r="F42" s="103">
        <v>374</v>
      </c>
      <c r="G42" s="104">
        <f t="shared" si="10"/>
        <v>727</v>
      </c>
      <c r="H42" s="84" t="s">
        <v>61</v>
      </c>
      <c r="I42" s="44">
        <v>230</v>
      </c>
      <c r="J42" s="44">
        <v>229</v>
      </c>
      <c r="K42" s="106">
        <f t="shared" si="8"/>
        <v>459</v>
      </c>
      <c r="L42" s="44">
        <v>429</v>
      </c>
      <c r="M42" s="44">
        <v>26</v>
      </c>
      <c r="N42" s="107">
        <f t="shared" si="9"/>
        <v>455</v>
      </c>
      <c r="O42" s="44">
        <v>0</v>
      </c>
      <c r="P42" s="44">
        <v>1</v>
      </c>
      <c r="Q42" s="44">
        <v>3</v>
      </c>
      <c r="R42" s="107">
        <f t="shared" si="3"/>
        <v>4</v>
      </c>
      <c r="S42" s="108">
        <f t="shared" si="4"/>
        <v>0</v>
      </c>
      <c r="T42" s="105" t="str">
        <f t="shared" si="6"/>
        <v>OK</v>
      </c>
    </row>
    <row r="43" spans="1:20" ht="12.75">
      <c r="A43" s="82" t="s">
        <v>66</v>
      </c>
      <c r="B43" s="82" t="s">
        <v>67</v>
      </c>
      <c r="C43" s="82" t="s">
        <v>5</v>
      </c>
      <c r="D43" s="83" t="s">
        <v>65</v>
      </c>
      <c r="E43" s="103">
        <v>342</v>
      </c>
      <c r="F43" s="103">
        <v>355</v>
      </c>
      <c r="G43" s="104">
        <f t="shared" si="10"/>
        <v>697</v>
      </c>
      <c r="H43" s="84" t="s">
        <v>65</v>
      </c>
      <c r="I43" s="44">
        <v>205</v>
      </c>
      <c r="J43" s="44">
        <v>203</v>
      </c>
      <c r="K43" s="106">
        <f t="shared" si="8"/>
        <v>408</v>
      </c>
      <c r="L43" s="44">
        <v>379</v>
      </c>
      <c r="M43" s="44">
        <v>22</v>
      </c>
      <c r="N43" s="107">
        <f t="shared" si="9"/>
        <v>401</v>
      </c>
      <c r="O43" s="44">
        <v>0</v>
      </c>
      <c r="P43" s="44">
        <v>3</v>
      </c>
      <c r="Q43" s="44">
        <v>4</v>
      </c>
      <c r="R43" s="107">
        <f t="shared" si="3"/>
        <v>7</v>
      </c>
      <c r="S43" s="108">
        <f t="shared" si="4"/>
        <v>0</v>
      </c>
      <c r="T43" s="105" t="str">
        <f t="shared" si="6"/>
        <v>OK</v>
      </c>
    </row>
    <row r="44" spans="1:20" ht="12.75">
      <c r="A44" s="82" t="s">
        <v>66</v>
      </c>
      <c r="B44" s="82" t="s">
        <v>67</v>
      </c>
      <c r="C44" s="82" t="s">
        <v>5</v>
      </c>
      <c r="D44" s="83" t="s">
        <v>68</v>
      </c>
      <c r="E44" s="103">
        <v>320</v>
      </c>
      <c r="F44" s="103">
        <v>345</v>
      </c>
      <c r="G44" s="104">
        <f t="shared" si="10"/>
        <v>665</v>
      </c>
      <c r="H44" s="84" t="s">
        <v>68</v>
      </c>
      <c r="I44" s="44">
        <v>177</v>
      </c>
      <c r="J44" s="44">
        <v>214</v>
      </c>
      <c r="K44" s="106">
        <f t="shared" si="8"/>
        <v>391</v>
      </c>
      <c r="L44" s="44">
        <v>359</v>
      </c>
      <c r="M44" s="44">
        <v>30</v>
      </c>
      <c r="N44" s="107">
        <f t="shared" si="9"/>
        <v>389</v>
      </c>
      <c r="O44" s="44">
        <v>0</v>
      </c>
      <c r="P44" s="44">
        <v>2</v>
      </c>
      <c r="Q44" s="44">
        <v>0</v>
      </c>
      <c r="R44" s="107">
        <f t="shared" si="3"/>
        <v>2</v>
      </c>
      <c r="S44" s="108">
        <f t="shared" si="4"/>
        <v>0</v>
      </c>
      <c r="T44" s="105" t="str">
        <f t="shared" si="6"/>
        <v>OK</v>
      </c>
    </row>
    <row r="45" spans="1:20" ht="12.75">
      <c r="A45" s="82" t="s">
        <v>98</v>
      </c>
      <c r="B45" s="82" t="s">
        <v>75</v>
      </c>
      <c r="C45" s="82" t="s">
        <v>72</v>
      </c>
      <c r="D45" s="83" t="s">
        <v>69</v>
      </c>
      <c r="E45" s="103">
        <v>302</v>
      </c>
      <c r="F45" s="103">
        <v>339</v>
      </c>
      <c r="G45" s="104">
        <f t="shared" si="10"/>
        <v>641</v>
      </c>
      <c r="H45" s="84" t="s">
        <v>69</v>
      </c>
      <c r="I45" s="44">
        <v>146</v>
      </c>
      <c r="J45" s="44">
        <v>171</v>
      </c>
      <c r="K45" s="106">
        <f t="shared" si="8"/>
        <v>317</v>
      </c>
      <c r="L45" s="44">
        <v>285</v>
      </c>
      <c r="M45" s="44">
        <v>26</v>
      </c>
      <c r="N45" s="107">
        <f t="shared" si="9"/>
        <v>311</v>
      </c>
      <c r="O45" s="44">
        <v>0</v>
      </c>
      <c r="P45" s="44">
        <v>5</v>
      </c>
      <c r="Q45" s="44">
        <v>1</v>
      </c>
      <c r="R45" s="107">
        <f t="shared" si="3"/>
        <v>6</v>
      </c>
      <c r="S45" s="108">
        <f t="shared" si="4"/>
        <v>0</v>
      </c>
      <c r="T45" s="105" t="str">
        <f t="shared" si="6"/>
        <v>OK</v>
      </c>
    </row>
    <row r="46" spans="1:20" ht="12.75">
      <c r="A46" s="82" t="s">
        <v>98</v>
      </c>
      <c r="B46" s="82" t="s">
        <v>75</v>
      </c>
      <c r="C46" s="82" t="s">
        <v>72</v>
      </c>
      <c r="D46" s="83" t="s">
        <v>70</v>
      </c>
      <c r="E46" s="103">
        <v>323</v>
      </c>
      <c r="F46" s="103">
        <v>385</v>
      </c>
      <c r="G46" s="104">
        <f t="shared" si="10"/>
        <v>708</v>
      </c>
      <c r="H46" s="84" t="s">
        <v>70</v>
      </c>
      <c r="I46" s="44">
        <v>171</v>
      </c>
      <c r="J46" s="44">
        <v>219</v>
      </c>
      <c r="K46" s="106">
        <f t="shared" si="8"/>
        <v>390</v>
      </c>
      <c r="L46" s="44">
        <v>360</v>
      </c>
      <c r="M46" s="44">
        <v>25</v>
      </c>
      <c r="N46" s="107">
        <f t="shared" si="9"/>
        <v>385</v>
      </c>
      <c r="O46" s="44">
        <v>0</v>
      </c>
      <c r="P46" s="44">
        <v>4</v>
      </c>
      <c r="Q46" s="44">
        <v>1</v>
      </c>
      <c r="R46" s="107">
        <f t="shared" si="3"/>
        <v>5</v>
      </c>
      <c r="S46" s="108">
        <f t="shared" si="4"/>
        <v>0</v>
      </c>
      <c r="T46" s="105" t="str">
        <f t="shared" si="6"/>
        <v>OK</v>
      </c>
    </row>
    <row r="47" spans="1:20" ht="12.75">
      <c r="A47" s="82" t="s">
        <v>99</v>
      </c>
      <c r="B47" s="82" t="s">
        <v>76</v>
      </c>
      <c r="D47" s="83" t="s">
        <v>71</v>
      </c>
      <c r="E47" s="103">
        <v>377</v>
      </c>
      <c r="F47" s="103">
        <v>446</v>
      </c>
      <c r="G47" s="104">
        <f t="shared" si="10"/>
        <v>823</v>
      </c>
      <c r="H47" s="84" t="s">
        <v>71</v>
      </c>
      <c r="I47" s="44">
        <v>206</v>
      </c>
      <c r="J47" s="44">
        <v>223</v>
      </c>
      <c r="K47" s="106">
        <f t="shared" si="8"/>
        <v>429</v>
      </c>
      <c r="L47" s="44">
        <v>392</v>
      </c>
      <c r="M47" s="44">
        <v>32</v>
      </c>
      <c r="N47" s="107">
        <f t="shared" si="9"/>
        <v>424</v>
      </c>
      <c r="O47" s="44">
        <v>0</v>
      </c>
      <c r="P47" s="44">
        <v>3</v>
      </c>
      <c r="Q47" s="44">
        <v>2</v>
      </c>
      <c r="R47" s="107">
        <f t="shared" si="3"/>
        <v>5</v>
      </c>
      <c r="S47" s="108">
        <f t="shared" si="4"/>
        <v>0</v>
      </c>
      <c r="T47" s="105" t="str">
        <f t="shared" si="6"/>
        <v>OK</v>
      </c>
    </row>
    <row r="48" spans="1:20" ht="12.75">
      <c r="A48" s="82" t="s">
        <v>99</v>
      </c>
      <c r="B48" s="82" t="s">
        <v>76</v>
      </c>
      <c r="D48" s="83" t="s">
        <v>73</v>
      </c>
      <c r="E48" s="103">
        <v>368</v>
      </c>
      <c r="F48" s="103">
        <v>434</v>
      </c>
      <c r="G48" s="104">
        <f t="shared" si="10"/>
        <v>802</v>
      </c>
      <c r="H48" s="84" t="s">
        <v>73</v>
      </c>
      <c r="I48" s="44">
        <v>179</v>
      </c>
      <c r="J48" s="44">
        <v>215</v>
      </c>
      <c r="K48" s="106">
        <f t="shared" si="8"/>
        <v>394</v>
      </c>
      <c r="L48" s="44">
        <v>358</v>
      </c>
      <c r="M48" s="44">
        <v>28</v>
      </c>
      <c r="N48" s="107">
        <f t="shared" si="9"/>
        <v>386</v>
      </c>
      <c r="O48" s="44">
        <v>0</v>
      </c>
      <c r="P48" s="44">
        <v>5</v>
      </c>
      <c r="Q48" s="44">
        <v>3</v>
      </c>
      <c r="R48" s="107">
        <f t="shared" si="3"/>
        <v>8</v>
      </c>
      <c r="S48" s="108">
        <f t="shared" si="4"/>
        <v>0</v>
      </c>
      <c r="T48" s="105" t="str">
        <f t="shared" si="6"/>
        <v>OK</v>
      </c>
    </row>
    <row r="49" spans="1:20" ht="12.75">
      <c r="A49" s="82" t="s">
        <v>99</v>
      </c>
      <c r="B49" s="82" t="s">
        <v>76</v>
      </c>
      <c r="D49" s="83" t="s">
        <v>11</v>
      </c>
      <c r="E49" s="103">
        <v>488</v>
      </c>
      <c r="F49" s="103">
        <v>516</v>
      </c>
      <c r="G49" s="104">
        <f t="shared" si="10"/>
        <v>1004</v>
      </c>
      <c r="H49" s="84" t="s">
        <v>11</v>
      </c>
      <c r="I49" s="44">
        <v>311</v>
      </c>
      <c r="J49" s="44">
        <v>313</v>
      </c>
      <c r="K49" s="106">
        <f t="shared" si="8"/>
        <v>624</v>
      </c>
      <c r="L49" s="44">
        <v>587</v>
      </c>
      <c r="M49" s="44">
        <v>31</v>
      </c>
      <c r="N49" s="107">
        <f t="shared" si="9"/>
        <v>618</v>
      </c>
      <c r="O49" s="44">
        <v>0</v>
      </c>
      <c r="P49" s="44">
        <v>5</v>
      </c>
      <c r="Q49" s="44">
        <v>1</v>
      </c>
      <c r="R49" s="107">
        <f t="shared" si="3"/>
        <v>6</v>
      </c>
      <c r="S49" s="108">
        <f t="shared" si="4"/>
        <v>0</v>
      </c>
      <c r="T49" s="105" t="str">
        <f t="shared" si="6"/>
        <v>OK</v>
      </c>
    </row>
    <row r="50" spans="1:20" ht="12.75">
      <c r="A50" s="82" t="s">
        <v>99</v>
      </c>
      <c r="B50" s="82" t="s">
        <v>76</v>
      </c>
      <c r="D50" s="83" t="s">
        <v>17</v>
      </c>
      <c r="E50" s="103">
        <v>326</v>
      </c>
      <c r="F50" s="103">
        <v>393</v>
      </c>
      <c r="G50" s="104">
        <f t="shared" si="10"/>
        <v>719</v>
      </c>
      <c r="H50" s="84" t="s">
        <v>17</v>
      </c>
      <c r="I50" s="44">
        <v>165</v>
      </c>
      <c r="J50" s="44">
        <v>202</v>
      </c>
      <c r="K50" s="106">
        <f t="shared" si="8"/>
        <v>367</v>
      </c>
      <c r="L50" s="44">
        <v>349</v>
      </c>
      <c r="M50" s="44">
        <v>15</v>
      </c>
      <c r="N50" s="107">
        <f t="shared" si="9"/>
        <v>364</v>
      </c>
      <c r="O50" s="44">
        <v>0</v>
      </c>
      <c r="P50" s="44">
        <v>2</v>
      </c>
      <c r="Q50" s="44">
        <v>1</v>
      </c>
      <c r="R50" s="107">
        <f t="shared" si="3"/>
        <v>3</v>
      </c>
      <c r="S50" s="108">
        <f t="shared" si="4"/>
        <v>0</v>
      </c>
      <c r="T50" s="105" t="str">
        <f t="shared" si="6"/>
        <v>OK</v>
      </c>
    </row>
    <row r="51" spans="1:20" ht="12.75">
      <c r="A51" s="82" t="s">
        <v>99</v>
      </c>
      <c r="B51" s="82" t="s">
        <v>76</v>
      </c>
      <c r="D51" s="83" t="s">
        <v>74</v>
      </c>
      <c r="E51" s="103">
        <v>459</v>
      </c>
      <c r="F51" s="103">
        <v>497</v>
      </c>
      <c r="G51" s="104">
        <f t="shared" si="10"/>
        <v>956</v>
      </c>
      <c r="H51" s="84" t="s">
        <v>74</v>
      </c>
      <c r="I51" s="44">
        <v>254</v>
      </c>
      <c r="J51" s="44">
        <v>289</v>
      </c>
      <c r="K51" s="106">
        <f t="shared" si="8"/>
        <v>543</v>
      </c>
      <c r="L51" s="44">
        <v>495</v>
      </c>
      <c r="M51" s="44">
        <v>38</v>
      </c>
      <c r="N51" s="107">
        <f t="shared" si="9"/>
        <v>533</v>
      </c>
      <c r="O51" s="44">
        <v>0</v>
      </c>
      <c r="P51" s="44">
        <v>8</v>
      </c>
      <c r="Q51" s="44">
        <v>2</v>
      </c>
      <c r="R51" s="107">
        <f t="shared" si="3"/>
        <v>10</v>
      </c>
      <c r="S51" s="108">
        <f t="shared" si="4"/>
        <v>0</v>
      </c>
      <c r="T51" s="105" t="str">
        <f t="shared" si="6"/>
        <v>OK</v>
      </c>
    </row>
    <row r="52" spans="2:20" ht="12.75">
      <c r="B52" s="109" t="s">
        <v>77</v>
      </c>
      <c r="D52" s="83"/>
      <c r="E52" s="104">
        <f>SUM(E3:E51)</f>
        <v>17171</v>
      </c>
      <c r="F52" s="104">
        <f>SUM(F3:F51)</f>
        <v>19651</v>
      </c>
      <c r="G52" s="104">
        <f>SUM(E52:F52)</f>
        <v>36822</v>
      </c>
      <c r="I52" s="105">
        <f aca="true" t="shared" si="11" ref="I52:Q52">SUM(I3:I51)</f>
        <v>9271</v>
      </c>
      <c r="J52" s="105">
        <f t="shared" si="11"/>
        <v>10457</v>
      </c>
      <c r="K52" s="107">
        <f t="shared" si="11"/>
        <v>19728</v>
      </c>
      <c r="L52" s="105">
        <f>SUM(L3:L51)</f>
        <v>18110</v>
      </c>
      <c r="M52" s="105">
        <f>SUM(M3:M51)</f>
        <v>1309</v>
      </c>
      <c r="N52" s="107">
        <f t="shared" si="9"/>
        <v>19419</v>
      </c>
      <c r="O52" s="105">
        <f>SUM(O3:O51)</f>
        <v>0</v>
      </c>
      <c r="P52" s="105">
        <f t="shared" si="11"/>
        <v>212</v>
      </c>
      <c r="Q52" s="105">
        <f t="shared" si="11"/>
        <v>97</v>
      </c>
      <c r="R52" s="107">
        <f t="shared" si="3"/>
        <v>309</v>
      </c>
      <c r="S52" s="108">
        <f t="shared" si="4"/>
        <v>0</v>
      </c>
      <c r="T52" s="105">
        <f>COUNTIF(T3:T51,"OK")</f>
        <v>49</v>
      </c>
    </row>
    <row r="53" spans="1:19" s="114" customFormat="1" ht="12.75">
      <c r="A53" s="110"/>
      <c r="B53" s="111"/>
      <c r="C53" s="111"/>
      <c r="D53" s="111"/>
      <c r="E53" s="112"/>
      <c r="F53" s="112"/>
      <c r="G53" s="112"/>
      <c r="H53" s="111"/>
      <c r="I53" s="113"/>
      <c r="N53" s="115"/>
      <c r="S53" s="115"/>
    </row>
    <row r="54" spans="1:19" s="113" customFormat="1" ht="12.75">
      <c r="A54" s="111"/>
      <c r="B54" s="111"/>
      <c r="C54" s="111"/>
      <c r="D54" s="111"/>
      <c r="E54" s="112"/>
      <c r="F54" s="112"/>
      <c r="G54" s="112"/>
      <c r="H54" s="111"/>
      <c r="N54" s="116"/>
      <c r="S54" s="116"/>
    </row>
    <row r="55" spans="1:19" s="113" customFormat="1" ht="12.75">
      <c r="A55" s="111"/>
      <c r="B55" s="111"/>
      <c r="C55" s="111"/>
      <c r="D55" s="111"/>
      <c r="E55" s="112"/>
      <c r="F55" s="112"/>
      <c r="G55" s="112"/>
      <c r="H55" s="111"/>
      <c r="N55" s="116"/>
      <c r="S55" s="116"/>
    </row>
    <row r="56" spans="1:19" s="113" customFormat="1" ht="12.75">
      <c r="A56" s="111"/>
      <c r="B56" s="111"/>
      <c r="C56" s="111"/>
      <c r="D56" s="111"/>
      <c r="E56" s="112"/>
      <c r="F56" s="112"/>
      <c r="G56" s="112"/>
      <c r="H56" s="111"/>
      <c r="N56" s="116"/>
      <c r="S56" s="116"/>
    </row>
    <row r="57" spans="1:19" s="113" customFormat="1" ht="12.75">
      <c r="A57" s="111"/>
      <c r="B57" s="111"/>
      <c r="C57" s="111"/>
      <c r="D57" s="111"/>
      <c r="E57" s="112"/>
      <c r="F57" s="112"/>
      <c r="G57" s="112"/>
      <c r="H57" s="111"/>
      <c r="N57" s="116"/>
      <c r="S57" s="116"/>
    </row>
    <row r="58" spans="1:19" s="113" customFormat="1" ht="12.75">
      <c r="A58" s="111"/>
      <c r="B58" s="111"/>
      <c r="C58" s="111"/>
      <c r="D58" s="111"/>
      <c r="E58" s="112"/>
      <c r="F58" s="112"/>
      <c r="G58" s="112"/>
      <c r="H58" s="111"/>
      <c r="N58" s="116"/>
      <c r="S58" s="116"/>
    </row>
    <row r="59" spans="1:19" s="113" customFormat="1" ht="12.75">
      <c r="A59" s="111"/>
      <c r="B59" s="111"/>
      <c r="C59" s="111"/>
      <c r="D59" s="111"/>
      <c r="E59" s="112"/>
      <c r="F59" s="112"/>
      <c r="G59" s="112"/>
      <c r="H59" s="111"/>
      <c r="N59" s="116"/>
      <c r="S59" s="116"/>
    </row>
    <row r="60" spans="1:19" s="113" customFormat="1" ht="12.75">
      <c r="A60" s="111"/>
      <c r="B60" s="111"/>
      <c r="C60" s="111"/>
      <c r="D60" s="111"/>
      <c r="E60" s="112"/>
      <c r="F60" s="112"/>
      <c r="G60" s="112"/>
      <c r="H60" s="111"/>
      <c r="N60" s="116"/>
      <c r="S60" s="116"/>
    </row>
    <row r="61" spans="1:19" s="113" customFormat="1" ht="12.75">
      <c r="A61" s="111"/>
      <c r="B61" s="111"/>
      <c r="C61" s="111"/>
      <c r="D61" s="111"/>
      <c r="E61" s="112"/>
      <c r="F61" s="112"/>
      <c r="G61" s="112"/>
      <c r="H61" s="111"/>
      <c r="N61" s="116"/>
      <c r="S61" s="116"/>
    </row>
    <row r="62" spans="1:19" s="113" customFormat="1" ht="12.75">
      <c r="A62" s="111"/>
      <c r="B62" s="111"/>
      <c r="C62" s="111"/>
      <c r="D62" s="111"/>
      <c r="E62" s="112"/>
      <c r="F62" s="112"/>
      <c r="G62" s="112"/>
      <c r="H62" s="111"/>
      <c r="N62" s="116"/>
      <c r="S62" s="116"/>
    </row>
    <row r="63" spans="1:19" s="113" customFormat="1" ht="12.75">
      <c r="A63" s="111"/>
      <c r="B63" s="111"/>
      <c r="C63" s="111"/>
      <c r="D63" s="111"/>
      <c r="E63" s="112"/>
      <c r="F63" s="112"/>
      <c r="G63" s="112"/>
      <c r="H63" s="111"/>
      <c r="N63" s="116"/>
      <c r="S63" s="116"/>
    </row>
    <row r="64" spans="1:19" s="113" customFormat="1" ht="12.75">
      <c r="A64" s="111"/>
      <c r="B64" s="111"/>
      <c r="C64" s="111"/>
      <c r="D64" s="111"/>
      <c r="E64" s="112"/>
      <c r="F64" s="112"/>
      <c r="G64" s="112"/>
      <c r="H64" s="111"/>
      <c r="N64" s="116"/>
      <c r="S64" s="116"/>
    </row>
    <row r="65" spans="1:19" s="113" customFormat="1" ht="12.75">
      <c r="A65" s="111"/>
      <c r="B65" s="111"/>
      <c r="C65" s="111"/>
      <c r="D65" s="111"/>
      <c r="E65" s="112"/>
      <c r="F65" s="112"/>
      <c r="G65" s="112"/>
      <c r="H65" s="111"/>
      <c r="N65" s="116"/>
      <c r="S65" s="116"/>
    </row>
    <row r="66" spans="1:19" s="113" customFormat="1" ht="12.75">
      <c r="A66" s="111"/>
      <c r="B66" s="111"/>
      <c r="C66" s="111"/>
      <c r="D66" s="111"/>
      <c r="E66" s="112"/>
      <c r="F66" s="112"/>
      <c r="G66" s="112"/>
      <c r="H66" s="111"/>
      <c r="N66" s="116"/>
      <c r="S66" s="116"/>
    </row>
    <row r="67" spans="1:19" s="113" customFormat="1" ht="12.75">
      <c r="A67" s="111"/>
      <c r="B67" s="111"/>
      <c r="C67" s="111"/>
      <c r="D67" s="111"/>
      <c r="E67" s="112"/>
      <c r="F67" s="112"/>
      <c r="G67" s="112"/>
      <c r="H67" s="111"/>
      <c r="N67" s="116"/>
      <c r="S67" s="116"/>
    </row>
    <row r="68" spans="1:19" s="113" customFormat="1" ht="12.75">
      <c r="A68" s="111"/>
      <c r="B68" s="111"/>
      <c r="C68" s="111"/>
      <c r="D68" s="111"/>
      <c r="E68" s="112"/>
      <c r="F68" s="112"/>
      <c r="G68" s="112"/>
      <c r="H68" s="111"/>
      <c r="N68" s="116"/>
      <c r="S68" s="116"/>
    </row>
    <row r="69" spans="1:19" s="113" customFormat="1" ht="12.75">
      <c r="A69" s="111"/>
      <c r="B69" s="111"/>
      <c r="C69" s="111"/>
      <c r="D69" s="111"/>
      <c r="E69" s="112"/>
      <c r="F69" s="112"/>
      <c r="G69" s="112"/>
      <c r="H69" s="111"/>
      <c r="N69" s="116"/>
      <c r="S69" s="116"/>
    </row>
    <row r="70" spans="1:19" s="113" customFormat="1" ht="12.75">
      <c r="A70" s="111"/>
      <c r="B70" s="111"/>
      <c r="C70" s="111"/>
      <c r="D70" s="111"/>
      <c r="E70" s="112"/>
      <c r="F70" s="112"/>
      <c r="G70" s="112"/>
      <c r="H70" s="111"/>
      <c r="N70" s="116"/>
      <c r="S70" s="116"/>
    </row>
    <row r="71" spans="1:19" s="113" customFormat="1" ht="12.75">
      <c r="A71" s="111"/>
      <c r="B71" s="111"/>
      <c r="C71" s="111"/>
      <c r="D71" s="111"/>
      <c r="E71" s="112"/>
      <c r="F71" s="112"/>
      <c r="G71" s="112"/>
      <c r="H71" s="111"/>
      <c r="N71" s="116"/>
      <c r="S71" s="116"/>
    </row>
    <row r="72" spans="1:19" s="113" customFormat="1" ht="12.75">
      <c r="A72" s="111"/>
      <c r="B72" s="111"/>
      <c r="C72" s="111"/>
      <c r="D72" s="111"/>
      <c r="E72" s="112"/>
      <c r="F72" s="112"/>
      <c r="G72" s="112"/>
      <c r="H72" s="111"/>
      <c r="N72" s="116"/>
      <c r="S72" s="116"/>
    </row>
    <row r="73" spans="1:19" s="113" customFormat="1" ht="12.75">
      <c r="A73" s="111"/>
      <c r="B73" s="111"/>
      <c r="C73" s="111"/>
      <c r="D73" s="111"/>
      <c r="E73" s="112"/>
      <c r="F73" s="112"/>
      <c r="G73" s="112"/>
      <c r="H73" s="111"/>
      <c r="N73" s="116"/>
      <c r="S73" s="116"/>
    </row>
    <row r="74" spans="1:19" s="113" customFormat="1" ht="12.75">
      <c r="A74" s="111"/>
      <c r="B74" s="111"/>
      <c r="C74" s="111"/>
      <c r="D74" s="111"/>
      <c r="E74" s="112"/>
      <c r="F74" s="112"/>
      <c r="G74" s="112"/>
      <c r="H74" s="111"/>
      <c r="N74" s="116"/>
      <c r="S74" s="116"/>
    </row>
    <row r="75" spans="1:19" s="113" customFormat="1" ht="12.75">
      <c r="A75" s="111"/>
      <c r="B75" s="111"/>
      <c r="C75" s="111"/>
      <c r="D75" s="111"/>
      <c r="E75" s="112"/>
      <c r="F75" s="112"/>
      <c r="G75" s="112"/>
      <c r="H75" s="111"/>
      <c r="N75" s="116"/>
      <c r="S75" s="116"/>
    </row>
    <row r="76" spans="1:19" s="113" customFormat="1" ht="12.75">
      <c r="A76" s="111"/>
      <c r="B76" s="111"/>
      <c r="C76" s="111"/>
      <c r="D76" s="111"/>
      <c r="E76" s="112"/>
      <c r="F76" s="112"/>
      <c r="G76" s="112"/>
      <c r="H76" s="111"/>
      <c r="N76" s="116"/>
      <c r="S76" s="116"/>
    </row>
    <row r="77" spans="1:19" s="113" customFormat="1" ht="12.75">
      <c r="A77" s="111"/>
      <c r="B77" s="111"/>
      <c r="C77" s="111"/>
      <c r="D77" s="111"/>
      <c r="E77" s="112"/>
      <c r="F77" s="112"/>
      <c r="G77" s="112"/>
      <c r="H77" s="111"/>
      <c r="N77" s="116"/>
      <c r="S77" s="116"/>
    </row>
    <row r="78" spans="1:19" s="113" customFormat="1" ht="12.75">
      <c r="A78" s="111"/>
      <c r="B78" s="111"/>
      <c r="C78" s="111"/>
      <c r="D78" s="111"/>
      <c r="E78" s="112"/>
      <c r="F78" s="112"/>
      <c r="G78" s="112"/>
      <c r="H78" s="111"/>
      <c r="N78" s="116"/>
      <c r="S78" s="116"/>
    </row>
    <row r="79" spans="1:19" s="113" customFormat="1" ht="12.75">
      <c r="A79" s="111"/>
      <c r="B79" s="111"/>
      <c r="C79" s="111"/>
      <c r="D79" s="111"/>
      <c r="E79" s="112"/>
      <c r="F79" s="112"/>
      <c r="G79" s="112"/>
      <c r="H79" s="111"/>
      <c r="N79" s="116"/>
      <c r="S79" s="116"/>
    </row>
    <row r="80" spans="1:19" s="113" customFormat="1" ht="12.75">
      <c r="A80" s="111"/>
      <c r="B80" s="111"/>
      <c r="C80" s="111"/>
      <c r="D80" s="111"/>
      <c r="E80" s="112"/>
      <c r="F80" s="112"/>
      <c r="G80" s="112"/>
      <c r="H80" s="111"/>
      <c r="N80" s="116"/>
      <c r="S80" s="116"/>
    </row>
    <row r="81" spans="1:19" s="113" customFormat="1" ht="12.75">
      <c r="A81" s="111"/>
      <c r="B81" s="111"/>
      <c r="C81" s="111"/>
      <c r="D81" s="111"/>
      <c r="E81" s="112"/>
      <c r="F81" s="112"/>
      <c r="G81" s="112"/>
      <c r="H81" s="111"/>
      <c r="N81" s="116"/>
      <c r="S81" s="116"/>
    </row>
    <row r="82" spans="1:19" s="113" customFormat="1" ht="12.75">
      <c r="A82" s="111"/>
      <c r="B82" s="111"/>
      <c r="C82" s="111"/>
      <c r="D82" s="111"/>
      <c r="E82" s="112"/>
      <c r="F82" s="112"/>
      <c r="G82" s="112"/>
      <c r="H82" s="111"/>
      <c r="N82" s="116"/>
      <c r="S82" s="116"/>
    </row>
    <row r="83" spans="1:19" s="113" customFormat="1" ht="12.75">
      <c r="A83" s="111"/>
      <c r="B83" s="111"/>
      <c r="C83" s="111"/>
      <c r="D83" s="111"/>
      <c r="E83" s="112"/>
      <c r="F83" s="112"/>
      <c r="G83" s="112"/>
      <c r="H83" s="111"/>
      <c r="N83" s="116"/>
      <c r="S83" s="116"/>
    </row>
    <row r="84" spans="1:19" s="113" customFormat="1" ht="12.75">
      <c r="A84" s="111"/>
      <c r="B84" s="111"/>
      <c r="C84" s="111"/>
      <c r="D84" s="111"/>
      <c r="E84" s="112"/>
      <c r="F84" s="112"/>
      <c r="G84" s="112"/>
      <c r="H84" s="111"/>
      <c r="N84" s="116"/>
      <c r="S84" s="116"/>
    </row>
    <row r="85" spans="1:19" s="113" customFormat="1" ht="12.75">
      <c r="A85" s="111"/>
      <c r="B85" s="111"/>
      <c r="C85" s="111"/>
      <c r="D85" s="111"/>
      <c r="E85" s="112"/>
      <c r="F85" s="112"/>
      <c r="G85" s="112"/>
      <c r="H85" s="111"/>
      <c r="N85" s="116"/>
      <c r="S85" s="116"/>
    </row>
    <row r="86" spans="1:19" s="113" customFormat="1" ht="12.75">
      <c r="A86" s="111"/>
      <c r="B86" s="111"/>
      <c r="C86" s="111"/>
      <c r="D86" s="111"/>
      <c r="E86" s="112"/>
      <c r="F86" s="112"/>
      <c r="G86" s="112"/>
      <c r="H86" s="111"/>
      <c r="N86" s="116"/>
      <c r="S86" s="116"/>
    </row>
    <row r="87" spans="1:19" s="113" customFormat="1" ht="12.75">
      <c r="A87" s="111"/>
      <c r="B87" s="111"/>
      <c r="C87" s="111"/>
      <c r="D87" s="111"/>
      <c r="E87" s="112"/>
      <c r="F87" s="112"/>
      <c r="G87" s="112"/>
      <c r="H87" s="111"/>
      <c r="N87" s="116"/>
      <c r="S87" s="116"/>
    </row>
    <row r="88" spans="1:19" s="113" customFormat="1" ht="12.75">
      <c r="A88" s="111"/>
      <c r="B88" s="111"/>
      <c r="C88" s="111"/>
      <c r="D88" s="111"/>
      <c r="E88" s="112"/>
      <c r="F88" s="112"/>
      <c r="G88" s="112"/>
      <c r="H88" s="111"/>
      <c r="N88" s="116"/>
      <c r="S88" s="116"/>
    </row>
    <row r="89" spans="1:19" s="113" customFormat="1" ht="12.75">
      <c r="A89" s="111"/>
      <c r="B89" s="111"/>
      <c r="C89" s="111"/>
      <c r="D89" s="111"/>
      <c r="E89" s="112"/>
      <c r="F89" s="112"/>
      <c r="G89" s="112"/>
      <c r="H89" s="111"/>
      <c r="N89" s="116"/>
      <c r="S89" s="116"/>
    </row>
    <row r="90" spans="1:19" s="113" customFormat="1" ht="12.75">
      <c r="A90" s="111"/>
      <c r="B90" s="111"/>
      <c r="C90" s="111"/>
      <c r="D90" s="111"/>
      <c r="E90" s="112"/>
      <c r="F90" s="112"/>
      <c r="G90" s="112"/>
      <c r="H90" s="111"/>
      <c r="N90" s="116"/>
      <c r="S90" s="116"/>
    </row>
    <row r="91" spans="1:19" s="113" customFormat="1" ht="12.75">
      <c r="A91" s="111"/>
      <c r="B91" s="111"/>
      <c r="C91" s="111"/>
      <c r="D91" s="111"/>
      <c r="E91" s="112"/>
      <c r="F91" s="112"/>
      <c r="G91" s="112"/>
      <c r="H91" s="111"/>
      <c r="N91" s="116"/>
      <c r="S91" s="116"/>
    </row>
    <row r="92" spans="1:19" s="113" customFormat="1" ht="12.75">
      <c r="A92" s="111"/>
      <c r="B92" s="111"/>
      <c r="C92" s="111"/>
      <c r="D92" s="111"/>
      <c r="E92" s="112"/>
      <c r="F92" s="112"/>
      <c r="G92" s="112"/>
      <c r="H92" s="111"/>
      <c r="N92" s="116"/>
      <c r="S92" s="116"/>
    </row>
    <row r="93" spans="1:19" s="113" customFormat="1" ht="12.75">
      <c r="A93" s="111"/>
      <c r="B93" s="111"/>
      <c r="C93" s="111"/>
      <c r="D93" s="111"/>
      <c r="E93" s="112"/>
      <c r="F93" s="112"/>
      <c r="G93" s="112"/>
      <c r="H93" s="111"/>
      <c r="N93" s="116"/>
      <c r="S93" s="116"/>
    </row>
    <row r="94" spans="1:19" s="113" customFormat="1" ht="12.75">
      <c r="A94" s="111"/>
      <c r="B94" s="111"/>
      <c r="C94" s="111"/>
      <c r="D94" s="111"/>
      <c r="E94" s="112"/>
      <c r="F94" s="112"/>
      <c r="G94" s="112"/>
      <c r="H94" s="111"/>
      <c r="N94" s="116"/>
      <c r="S94" s="116"/>
    </row>
    <row r="95" spans="1:19" s="113" customFormat="1" ht="12.75">
      <c r="A95" s="111"/>
      <c r="B95" s="111"/>
      <c r="C95" s="111"/>
      <c r="D95" s="111"/>
      <c r="E95" s="112"/>
      <c r="F95" s="112"/>
      <c r="G95" s="112"/>
      <c r="H95" s="111"/>
      <c r="N95" s="116"/>
      <c r="S95" s="116"/>
    </row>
    <row r="96" spans="1:19" s="113" customFormat="1" ht="12.75">
      <c r="A96" s="111"/>
      <c r="B96" s="111"/>
      <c r="C96" s="111"/>
      <c r="D96" s="111"/>
      <c r="E96" s="112"/>
      <c r="F96" s="112"/>
      <c r="G96" s="112"/>
      <c r="H96" s="111"/>
      <c r="N96" s="116"/>
      <c r="S96" s="116"/>
    </row>
    <row r="97" spans="1:19" s="113" customFormat="1" ht="12.75">
      <c r="A97" s="111"/>
      <c r="B97" s="111"/>
      <c r="C97" s="111"/>
      <c r="D97" s="111"/>
      <c r="E97" s="112"/>
      <c r="F97" s="112"/>
      <c r="G97" s="112"/>
      <c r="H97" s="111"/>
      <c r="N97" s="116"/>
      <c r="S97" s="116"/>
    </row>
    <row r="98" spans="1:19" s="113" customFormat="1" ht="12.75">
      <c r="A98" s="111"/>
      <c r="B98" s="111"/>
      <c r="C98" s="111"/>
      <c r="D98" s="111"/>
      <c r="E98" s="112"/>
      <c r="F98" s="112"/>
      <c r="G98" s="112"/>
      <c r="H98" s="111"/>
      <c r="N98" s="116"/>
      <c r="S98" s="116"/>
    </row>
    <row r="99" spans="1:19" s="113" customFormat="1" ht="12.75">
      <c r="A99" s="111"/>
      <c r="B99" s="111"/>
      <c r="C99" s="111"/>
      <c r="D99" s="111"/>
      <c r="E99" s="112"/>
      <c r="F99" s="112"/>
      <c r="G99" s="112"/>
      <c r="H99" s="111"/>
      <c r="N99" s="116"/>
      <c r="S99" s="116"/>
    </row>
    <row r="100" spans="1:19" s="113" customFormat="1" ht="12.75">
      <c r="A100" s="111"/>
      <c r="B100" s="111"/>
      <c r="C100" s="111"/>
      <c r="D100" s="111"/>
      <c r="E100" s="112"/>
      <c r="F100" s="112"/>
      <c r="G100" s="112"/>
      <c r="H100" s="111"/>
      <c r="N100" s="116"/>
      <c r="S100" s="116"/>
    </row>
    <row r="101" spans="1:19" s="113" customFormat="1" ht="12.75">
      <c r="A101" s="111"/>
      <c r="B101" s="111"/>
      <c r="C101" s="111"/>
      <c r="D101" s="111"/>
      <c r="E101" s="112"/>
      <c r="F101" s="112"/>
      <c r="G101" s="112"/>
      <c r="H101" s="111"/>
      <c r="N101" s="116"/>
      <c r="S101" s="116"/>
    </row>
    <row r="102" spans="1:19" s="113" customFormat="1" ht="12.75">
      <c r="A102" s="111"/>
      <c r="B102" s="111"/>
      <c r="C102" s="111"/>
      <c r="D102" s="111"/>
      <c r="E102" s="112"/>
      <c r="F102" s="112"/>
      <c r="G102" s="112"/>
      <c r="H102" s="111"/>
      <c r="N102" s="116"/>
      <c r="S102" s="116"/>
    </row>
    <row r="103" spans="1:19" s="113" customFormat="1" ht="12.75">
      <c r="A103" s="111"/>
      <c r="B103" s="111"/>
      <c r="C103" s="111"/>
      <c r="D103" s="111"/>
      <c r="E103" s="112"/>
      <c r="F103" s="112"/>
      <c r="G103" s="112"/>
      <c r="H103" s="111"/>
      <c r="N103" s="116"/>
      <c r="S103" s="116"/>
    </row>
    <row r="104" spans="1:19" s="113" customFormat="1" ht="12.75">
      <c r="A104" s="111"/>
      <c r="B104" s="111"/>
      <c r="C104" s="111"/>
      <c r="D104" s="111"/>
      <c r="E104" s="112"/>
      <c r="F104" s="112"/>
      <c r="G104" s="112"/>
      <c r="H104" s="111"/>
      <c r="N104" s="116"/>
      <c r="S104" s="116"/>
    </row>
    <row r="105" spans="1:19" s="113" customFormat="1" ht="12.75">
      <c r="A105" s="111"/>
      <c r="B105" s="111"/>
      <c r="C105" s="111"/>
      <c r="D105" s="111"/>
      <c r="E105" s="112"/>
      <c r="F105" s="112"/>
      <c r="G105" s="112"/>
      <c r="H105" s="111"/>
      <c r="N105" s="116"/>
      <c r="S105" s="116"/>
    </row>
    <row r="106" spans="1:19" s="113" customFormat="1" ht="12.75">
      <c r="A106" s="111"/>
      <c r="B106" s="111"/>
      <c r="C106" s="111"/>
      <c r="D106" s="111"/>
      <c r="E106" s="112"/>
      <c r="F106" s="112"/>
      <c r="G106" s="112"/>
      <c r="H106" s="111"/>
      <c r="N106" s="116"/>
      <c r="S106" s="116"/>
    </row>
    <row r="107" spans="1:19" s="113" customFormat="1" ht="12.75">
      <c r="A107" s="111"/>
      <c r="B107" s="111"/>
      <c r="C107" s="111"/>
      <c r="D107" s="111"/>
      <c r="E107" s="112"/>
      <c r="F107" s="112"/>
      <c r="G107" s="112"/>
      <c r="H107" s="111"/>
      <c r="N107" s="116"/>
      <c r="S107" s="116"/>
    </row>
    <row r="108" spans="1:19" s="113" customFormat="1" ht="12.75">
      <c r="A108" s="111"/>
      <c r="B108" s="111"/>
      <c r="C108" s="111"/>
      <c r="D108" s="111"/>
      <c r="E108" s="112"/>
      <c r="F108" s="112"/>
      <c r="G108" s="112"/>
      <c r="H108" s="111"/>
      <c r="N108" s="116"/>
      <c r="S108" s="116"/>
    </row>
    <row r="109" spans="1:19" s="113" customFormat="1" ht="12.75">
      <c r="A109" s="111"/>
      <c r="B109" s="111"/>
      <c r="C109" s="111"/>
      <c r="D109" s="111"/>
      <c r="E109" s="112"/>
      <c r="F109" s="112"/>
      <c r="G109" s="112"/>
      <c r="H109" s="111"/>
      <c r="N109" s="116"/>
      <c r="S109" s="116"/>
    </row>
    <row r="110" spans="1:19" s="113" customFormat="1" ht="12.75">
      <c r="A110" s="111"/>
      <c r="B110" s="111"/>
      <c r="C110" s="111"/>
      <c r="D110" s="111"/>
      <c r="E110" s="112"/>
      <c r="F110" s="112"/>
      <c r="G110" s="112"/>
      <c r="H110" s="111"/>
      <c r="N110" s="116"/>
      <c r="S110" s="116"/>
    </row>
    <row r="111" spans="1:19" s="113" customFormat="1" ht="12.75">
      <c r="A111" s="111"/>
      <c r="B111" s="111"/>
      <c r="C111" s="111"/>
      <c r="D111" s="111"/>
      <c r="E111" s="112"/>
      <c r="F111" s="112"/>
      <c r="G111" s="112"/>
      <c r="H111" s="111"/>
      <c r="N111" s="116"/>
      <c r="S111" s="116"/>
    </row>
    <row r="112" spans="1:19" s="113" customFormat="1" ht="12.75">
      <c r="A112" s="111"/>
      <c r="B112" s="111"/>
      <c r="C112" s="111"/>
      <c r="D112" s="111"/>
      <c r="E112" s="112"/>
      <c r="F112" s="112"/>
      <c r="G112" s="112"/>
      <c r="H112" s="111"/>
      <c r="N112" s="116"/>
      <c r="S112" s="116"/>
    </row>
    <row r="113" spans="1:19" s="113" customFormat="1" ht="12.75">
      <c r="A113" s="111"/>
      <c r="B113" s="111"/>
      <c r="C113" s="111"/>
      <c r="D113" s="111"/>
      <c r="E113" s="112"/>
      <c r="F113" s="112"/>
      <c r="G113" s="112"/>
      <c r="H113" s="111"/>
      <c r="N113" s="116"/>
      <c r="S113" s="116"/>
    </row>
    <row r="114" spans="1:19" s="113" customFormat="1" ht="12.75">
      <c r="A114" s="111"/>
      <c r="B114" s="111"/>
      <c r="C114" s="111"/>
      <c r="D114" s="111"/>
      <c r="E114" s="112"/>
      <c r="F114" s="112"/>
      <c r="G114" s="112"/>
      <c r="H114" s="111"/>
      <c r="N114" s="116"/>
      <c r="S114" s="116"/>
    </row>
    <row r="115" spans="1:19" s="113" customFormat="1" ht="12.75">
      <c r="A115" s="111"/>
      <c r="B115" s="111"/>
      <c r="C115" s="111"/>
      <c r="D115" s="111"/>
      <c r="E115" s="112"/>
      <c r="F115" s="112"/>
      <c r="G115" s="112"/>
      <c r="H115" s="111"/>
      <c r="N115" s="116"/>
      <c r="S115" s="116"/>
    </row>
    <row r="116" spans="1:19" s="113" customFormat="1" ht="12.75">
      <c r="A116" s="111"/>
      <c r="B116" s="111"/>
      <c r="C116" s="111"/>
      <c r="D116" s="111"/>
      <c r="E116" s="112"/>
      <c r="F116" s="112"/>
      <c r="G116" s="112"/>
      <c r="H116" s="111"/>
      <c r="N116" s="116"/>
      <c r="S116" s="116"/>
    </row>
    <row r="117" spans="1:19" s="113" customFormat="1" ht="12.75">
      <c r="A117" s="111"/>
      <c r="B117" s="111"/>
      <c r="C117" s="111"/>
      <c r="D117" s="111"/>
      <c r="E117" s="112"/>
      <c r="F117" s="112"/>
      <c r="G117" s="112"/>
      <c r="H117" s="111"/>
      <c r="N117" s="116"/>
      <c r="S117" s="116"/>
    </row>
    <row r="118" spans="1:19" s="113" customFormat="1" ht="12.75">
      <c r="A118" s="111"/>
      <c r="B118" s="111"/>
      <c r="C118" s="111"/>
      <c r="D118" s="111"/>
      <c r="E118" s="112"/>
      <c r="F118" s="112"/>
      <c r="G118" s="112"/>
      <c r="H118" s="111"/>
      <c r="N118" s="116"/>
      <c r="S118" s="116"/>
    </row>
    <row r="119" spans="1:19" s="113" customFormat="1" ht="12.75">
      <c r="A119" s="111"/>
      <c r="B119" s="111"/>
      <c r="C119" s="111"/>
      <c r="D119" s="111"/>
      <c r="E119" s="112"/>
      <c r="F119" s="112"/>
      <c r="G119" s="112"/>
      <c r="H119" s="111"/>
      <c r="N119" s="116"/>
      <c r="S119" s="116"/>
    </row>
    <row r="120" spans="1:19" s="113" customFormat="1" ht="12.75">
      <c r="A120" s="111"/>
      <c r="B120" s="111"/>
      <c r="C120" s="111"/>
      <c r="D120" s="111"/>
      <c r="E120" s="112"/>
      <c r="F120" s="112"/>
      <c r="G120" s="112"/>
      <c r="H120" s="111"/>
      <c r="N120" s="116"/>
      <c r="S120" s="116"/>
    </row>
    <row r="121" spans="1:19" s="113" customFormat="1" ht="12.75">
      <c r="A121" s="111"/>
      <c r="B121" s="111"/>
      <c r="C121" s="111"/>
      <c r="D121" s="111"/>
      <c r="E121" s="112"/>
      <c r="F121" s="112"/>
      <c r="G121" s="112"/>
      <c r="H121" s="111"/>
      <c r="N121" s="116"/>
      <c r="S121" s="116"/>
    </row>
    <row r="122" spans="1:19" s="113" customFormat="1" ht="12.75">
      <c r="A122" s="111"/>
      <c r="B122" s="111"/>
      <c r="C122" s="111"/>
      <c r="D122" s="111"/>
      <c r="E122" s="112"/>
      <c r="F122" s="112"/>
      <c r="G122" s="112"/>
      <c r="H122" s="111"/>
      <c r="N122" s="116"/>
      <c r="S122" s="116"/>
    </row>
    <row r="123" spans="1:19" s="113" customFormat="1" ht="12.75">
      <c r="A123" s="111"/>
      <c r="B123" s="111"/>
      <c r="C123" s="111"/>
      <c r="D123" s="111"/>
      <c r="E123" s="112"/>
      <c r="F123" s="112"/>
      <c r="G123" s="112"/>
      <c r="H123" s="111"/>
      <c r="N123" s="116"/>
      <c r="S123" s="116"/>
    </row>
    <row r="124" spans="1:19" s="113" customFormat="1" ht="12.75">
      <c r="A124" s="111"/>
      <c r="B124" s="111"/>
      <c r="C124" s="111"/>
      <c r="D124" s="111"/>
      <c r="E124" s="112"/>
      <c r="F124" s="112"/>
      <c r="G124" s="112"/>
      <c r="H124" s="111"/>
      <c r="N124" s="116"/>
      <c r="S124" s="116"/>
    </row>
    <row r="125" spans="1:19" s="113" customFormat="1" ht="12.75">
      <c r="A125" s="111"/>
      <c r="B125" s="111"/>
      <c r="C125" s="111"/>
      <c r="D125" s="111"/>
      <c r="E125" s="112"/>
      <c r="F125" s="112"/>
      <c r="G125" s="112"/>
      <c r="H125" s="111"/>
      <c r="N125" s="116"/>
      <c r="S125" s="116"/>
    </row>
    <row r="126" spans="1:19" s="113" customFormat="1" ht="12.75">
      <c r="A126" s="111"/>
      <c r="B126" s="111"/>
      <c r="C126" s="111"/>
      <c r="D126" s="111"/>
      <c r="E126" s="112"/>
      <c r="F126" s="112"/>
      <c r="G126" s="112"/>
      <c r="H126" s="111"/>
      <c r="N126" s="116"/>
      <c r="S126" s="116"/>
    </row>
    <row r="127" spans="1:19" s="113" customFormat="1" ht="12.75">
      <c r="A127" s="111"/>
      <c r="B127" s="111"/>
      <c r="C127" s="111"/>
      <c r="D127" s="111"/>
      <c r="E127" s="112"/>
      <c r="F127" s="112"/>
      <c r="G127" s="112"/>
      <c r="H127" s="111"/>
      <c r="N127" s="116"/>
      <c r="S127" s="116"/>
    </row>
    <row r="128" spans="1:19" s="113" customFormat="1" ht="12.75">
      <c r="A128" s="111"/>
      <c r="B128" s="111"/>
      <c r="C128" s="111"/>
      <c r="D128" s="111"/>
      <c r="E128" s="112"/>
      <c r="F128" s="112"/>
      <c r="G128" s="112"/>
      <c r="H128" s="111"/>
      <c r="N128" s="116"/>
      <c r="S128" s="116"/>
    </row>
    <row r="129" spans="1:19" s="113" customFormat="1" ht="12.75">
      <c r="A129" s="111"/>
      <c r="B129" s="111"/>
      <c r="C129" s="111"/>
      <c r="D129" s="111"/>
      <c r="E129" s="112"/>
      <c r="F129" s="112"/>
      <c r="G129" s="112"/>
      <c r="H129" s="111"/>
      <c r="N129" s="116"/>
      <c r="S129" s="116"/>
    </row>
    <row r="130" spans="1:19" s="113" customFormat="1" ht="12.75">
      <c r="A130" s="111"/>
      <c r="B130" s="111"/>
      <c r="C130" s="111"/>
      <c r="D130" s="111"/>
      <c r="E130" s="112"/>
      <c r="F130" s="112"/>
      <c r="G130" s="112"/>
      <c r="H130" s="111"/>
      <c r="N130" s="116"/>
      <c r="S130" s="116"/>
    </row>
    <row r="131" spans="1:19" s="113" customFormat="1" ht="12.75">
      <c r="A131" s="111"/>
      <c r="B131" s="111"/>
      <c r="C131" s="111"/>
      <c r="D131" s="111"/>
      <c r="E131" s="112"/>
      <c r="F131" s="112"/>
      <c r="G131" s="112"/>
      <c r="H131" s="111"/>
      <c r="N131" s="116"/>
      <c r="S131" s="116"/>
    </row>
    <row r="132" spans="1:19" s="113" customFormat="1" ht="12.75">
      <c r="A132" s="111"/>
      <c r="B132" s="111"/>
      <c r="C132" s="111"/>
      <c r="D132" s="111"/>
      <c r="E132" s="112"/>
      <c r="F132" s="112"/>
      <c r="G132" s="112"/>
      <c r="H132" s="111"/>
      <c r="N132" s="116"/>
      <c r="S132" s="116"/>
    </row>
    <row r="133" spans="1:19" s="113" customFormat="1" ht="12.75">
      <c r="A133" s="111"/>
      <c r="B133" s="111"/>
      <c r="C133" s="111"/>
      <c r="D133" s="111"/>
      <c r="E133" s="112"/>
      <c r="F133" s="112"/>
      <c r="G133" s="112"/>
      <c r="H133" s="111"/>
      <c r="N133" s="116"/>
      <c r="S133" s="116"/>
    </row>
    <row r="134" spans="1:19" s="113" customFormat="1" ht="12.75">
      <c r="A134" s="111"/>
      <c r="B134" s="111"/>
      <c r="C134" s="111"/>
      <c r="D134" s="111"/>
      <c r="E134" s="112"/>
      <c r="F134" s="112"/>
      <c r="G134" s="112"/>
      <c r="H134" s="111"/>
      <c r="N134" s="116"/>
      <c r="S134" s="116"/>
    </row>
    <row r="135" spans="1:19" s="113" customFormat="1" ht="12.75">
      <c r="A135" s="111"/>
      <c r="B135" s="111"/>
      <c r="C135" s="111"/>
      <c r="D135" s="111"/>
      <c r="E135" s="112"/>
      <c r="F135" s="112"/>
      <c r="G135" s="112"/>
      <c r="H135" s="111"/>
      <c r="N135" s="116"/>
      <c r="S135" s="116"/>
    </row>
    <row r="136" spans="1:19" s="113" customFormat="1" ht="12.75">
      <c r="A136" s="111"/>
      <c r="B136" s="111"/>
      <c r="C136" s="111"/>
      <c r="D136" s="111"/>
      <c r="E136" s="112"/>
      <c r="F136" s="112"/>
      <c r="G136" s="112"/>
      <c r="H136" s="111"/>
      <c r="N136" s="116"/>
      <c r="S136" s="116"/>
    </row>
    <row r="137" spans="1:19" s="113" customFormat="1" ht="12.75">
      <c r="A137" s="111"/>
      <c r="B137" s="111"/>
      <c r="C137" s="111"/>
      <c r="D137" s="111"/>
      <c r="E137" s="112"/>
      <c r="F137" s="112"/>
      <c r="G137" s="112"/>
      <c r="H137" s="111"/>
      <c r="N137" s="116"/>
      <c r="S137" s="116"/>
    </row>
    <row r="138" spans="1:19" s="113" customFormat="1" ht="12.75">
      <c r="A138" s="111"/>
      <c r="B138" s="111"/>
      <c r="C138" s="111"/>
      <c r="D138" s="111"/>
      <c r="E138" s="112"/>
      <c r="F138" s="112"/>
      <c r="G138" s="112"/>
      <c r="H138" s="111"/>
      <c r="N138" s="116"/>
      <c r="S138" s="116"/>
    </row>
    <row r="139" spans="1:19" s="113" customFormat="1" ht="12.75">
      <c r="A139" s="111"/>
      <c r="B139" s="111"/>
      <c r="C139" s="111"/>
      <c r="D139" s="111"/>
      <c r="E139" s="112"/>
      <c r="F139" s="112"/>
      <c r="G139" s="112"/>
      <c r="H139" s="111"/>
      <c r="N139" s="116"/>
      <c r="S139" s="116"/>
    </row>
    <row r="140" spans="1:19" s="113" customFormat="1" ht="12.75">
      <c r="A140" s="111"/>
      <c r="B140" s="111"/>
      <c r="C140" s="111"/>
      <c r="D140" s="111"/>
      <c r="E140" s="112"/>
      <c r="F140" s="112"/>
      <c r="G140" s="112"/>
      <c r="H140" s="111"/>
      <c r="N140" s="116"/>
      <c r="S140" s="116"/>
    </row>
    <row r="141" spans="1:19" s="113" customFormat="1" ht="12.75">
      <c r="A141" s="111"/>
      <c r="B141" s="111"/>
      <c r="C141" s="111"/>
      <c r="D141" s="111"/>
      <c r="E141" s="112"/>
      <c r="F141" s="112"/>
      <c r="G141" s="112"/>
      <c r="H141" s="111"/>
      <c r="N141" s="116"/>
      <c r="S141" s="116"/>
    </row>
    <row r="142" spans="1:19" s="113" customFormat="1" ht="12.75">
      <c r="A142" s="111"/>
      <c r="B142" s="111"/>
      <c r="C142" s="111"/>
      <c r="D142" s="111"/>
      <c r="E142" s="112"/>
      <c r="F142" s="112"/>
      <c r="G142" s="112"/>
      <c r="H142" s="111"/>
      <c r="N142" s="116"/>
      <c r="S142" s="116"/>
    </row>
    <row r="143" spans="1:19" s="113" customFormat="1" ht="12.75">
      <c r="A143" s="111"/>
      <c r="B143" s="111"/>
      <c r="C143" s="111"/>
      <c r="D143" s="111"/>
      <c r="E143" s="112"/>
      <c r="F143" s="112"/>
      <c r="G143" s="112"/>
      <c r="H143" s="111"/>
      <c r="N143" s="116"/>
      <c r="S143" s="116"/>
    </row>
    <row r="144" spans="1:19" s="113" customFormat="1" ht="12.75">
      <c r="A144" s="111"/>
      <c r="B144" s="111"/>
      <c r="C144" s="111"/>
      <c r="D144" s="111"/>
      <c r="E144" s="112"/>
      <c r="F144" s="112"/>
      <c r="G144" s="112"/>
      <c r="H144" s="111"/>
      <c r="N144" s="116"/>
      <c r="S144" s="116"/>
    </row>
    <row r="145" spans="1:19" s="113" customFormat="1" ht="12.75">
      <c r="A145" s="111"/>
      <c r="B145" s="111"/>
      <c r="C145" s="111"/>
      <c r="D145" s="111"/>
      <c r="E145" s="112"/>
      <c r="F145" s="112"/>
      <c r="G145" s="112"/>
      <c r="H145" s="111"/>
      <c r="N145" s="116"/>
      <c r="S145" s="116"/>
    </row>
    <row r="146" spans="1:19" s="113" customFormat="1" ht="12.75">
      <c r="A146" s="111"/>
      <c r="B146" s="111"/>
      <c r="C146" s="111"/>
      <c r="D146" s="111"/>
      <c r="E146" s="112"/>
      <c r="F146" s="112"/>
      <c r="G146" s="112"/>
      <c r="H146" s="111"/>
      <c r="N146" s="116"/>
      <c r="S146" s="116"/>
    </row>
    <row r="147" spans="1:19" s="113" customFormat="1" ht="12.75">
      <c r="A147" s="111"/>
      <c r="B147" s="111"/>
      <c r="C147" s="111"/>
      <c r="D147" s="111"/>
      <c r="E147" s="112"/>
      <c r="F147" s="112"/>
      <c r="G147" s="112"/>
      <c r="H147" s="111"/>
      <c r="N147" s="116"/>
      <c r="S147" s="116"/>
    </row>
    <row r="148" spans="1:19" s="113" customFormat="1" ht="12.75">
      <c r="A148" s="111"/>
      <c r="B148" s="111"/>
      <c r="C148" s="111"/>
      <c r="D148" s="111"/>
      <c r="E148" s="112"/>
      <c r="F148" s="112"/>
      <c r="G148" s="112"/>
      <c r="H148" s="111"/>
      <c r="N148" s="116"/>
      <c r="S148" s="116"/>
    </row>
    <row r="149" spans="1:19" s="113" customFormat="1" ht="12.75">
      <c r="A149" s="111"/>
      <c r="B149" s="111"/>
      <c r="C149" s="111"/>
      <c r="D149" s="111"/>
      <c r="E149" s="112"/>
      <c r="F149" s="112"/>
      <c r="G149" s="112"/>
      <c r="H149" s="111"/>
      <c r="N149" s="116"/>
      <c r="S149" s="116"/>
    </row>
    <row r="150" spans="1:19" s="113" customFormat="1" ht="12.75">
      <c r="A150" s="111"/>
      <c r="B150" s="111"/>
      <c r="C150" s="111"/>
      <c r="D150" s="111"/>
      <c r="E150" s="112"/>
      <c r="F150" s="112"/>
      <c r="G150" s="112"/>
      <c r="H150" s="111"/>
      <c r="N150" s="116"/>
      <c r="S150" s="116"/>
    </row>
    <row r="151" spans="1:19" s="113" customFormat="1" ht="12.75">
      <c r="A151" s="111"/>
      <c r="B151" s="111"/>
      <c r="C151" s="111"/>
      <c r="D151" s="111"/>
      <c r="E151" s="112"/>
      <c r="F151" s="112"/>
      <c r="G151" s="112"/>
      <c r="H151" s="111"/>
      <c r="N151" s="116"/>
      <c r="S151" s="116"/>
    </row>
    <row r="152" spans="1:19" s="113" customFormat="1" ht="12.75">
      <c r="A152" s="111"/>
      <c r="B152" s="111"/>
      <c r="C152" s="111"/>
      <c r="D152" s="111"/>
      <c r="E152" s="112"/>
      <c r="F152" s="112"/>
      <c r="G152" s="112"/>
      <c r="H152" s="111"/>
      <c r="N152" s="116"/>
      <c r="S152" s="116"/>
    </row>
    <row r="153" spans="1:19" s="113" customFormat="1" ht="12.75">
      <c r="A153" s="111"/>
      <c r="B153" s="111"/>
      <c r="C153" s="111"/>
      <c r="D153" s="111"/>
      <c r="E153" s="112"/>
      <c r="F153" s="112"/>
      <c r="G153" s="112"/>
      <c r="H153" s="111"/>
      <c r="N153" s="116"/>
      <c r="S153" s="116"/>
    </row>
    <row r="154" spans="1:19" s="113" customFormat="1" ht="12.75">
      <c r="A154" s="111"/>
      <c r="B154" s="111"/>
      <c r="C154" s="111"/>
      <c r="D154" s="111"/>
      <c r="E154" s="112"/>
      <c r="F154" s="112"/>
      <c r="G154" s="112"/>
      <c r="H154" s="111"/>
      <c r="N154" s="116"/>
      <c r="S154" s="116"/>
    </row>
    <row r="155" spans="1:19" s="113" customFormat="1" ht="12.75">
      <c r="A155" s="111"/>
      <c r="B155" s="111"/>
      <c r="C155" s="111"/>
      <c r="D155" s="111"/>
      <c r="E155" s="112"/>
      <c r="F155" s="112"/>
      <c r="G155" s="112"/>
      <c r="H155" s="111"/>
      <c r="N155" s="116"/>
      <c r="S155" s="116"/>
    </row>
    <row r="156" spans="1:19" s="113" customFormat="1" ht="12.75">
      <c r="A156" s="111"/>
      <c r="B156" s="111"/>
      <c r="C156" s="111"/>
      <c r="D156" s="111"/>
      <c r="E156" s="112"/>
      <c r="F156" s="112"/>
      <c r="G156" s="112"/>
      <c r="H156" s="111"/>
      <c r="N156" s="116"/>
      <c r="S156" s="116"/>
    </row>
    <row r="157" spans="1:19" s="113" customFormat="1" ht="12.75">
      <c r="A157" s="111"/>
      <c r="B157" s="111"/>
      <c r="C157" s="111"/>
      <c r="D157" s="111"/>
      <c r="E157" s="112"/>
      <c r="F157" s="112"/>
      <c r="G157" s="112"/>
      <c r="H157" s="111"/>
      <c r="N157" s="116"/>
      <c r="S157" s="116"/>
    </row>
    <row r="158" spans="1:19" s="113" customFormat="1" ht="12.75">
      <c r="A158" s="111"/>
      <c r="B158" s="111"/>
      <c r="C158" s="111"/>
      <c r="D158" s="111"/>
      <c r="E158" s="112"/>
      <c r="F158" s="112"/>
      <c r="G158" s="112"/>
      <c r="H158" s="111"/>
      <c r="N158" s="116"/>
      <c r="S158" s="116"/>
    </row>
    <row r="159" spans="1:19" s="113" customFormat="1" ht="12.75">
      <c r="A159" s="111"/>
      <c r="B159" s="111"/>
      <c r="C159" s="111"/>
      <c r="D159" s="111"/>
      <c r="E159" s="112"/>
      <c r="F159" s="112"/>
      <c r="G159" s="112"/>
      <c r="H159" s="111"/>
      <c r="N159" s="116"/>
      <c r="S159" s="116"/>
    </row>
    <row r="160" spans="1:19" s="113" customFormat="1" ht="12.75">
      <c r="A160" s="111"/>
      <c r="B160" s="111"/>
      <c r="C160" s="111"/>
      <c r="D160" s="111"/>
      <c r="E160" s="112"/>
      <c r="F160" s="112"/>
      <c r="G160" s="112"/>
      <c r="H160" s="111"/>
      <c r="N160" s="116"/>
      <c r="S160" s="116"/>
    </row>
    <row r="161" spans="1:19" s="113" customFormat="1" ht="12.75">
      <c r="A161" s="111"/>
      <c r="B161" s="111"/>
      <c r="C161" s="111"/>
      <c r="D161" s="111"/>
      <c r="E161" s="112"/>
      <c r="F161" s="112"/>
      <c r="G161" s="112"/>
      <c r="H161" s="111"/>
      <c r="N161" s="116"/>
      <c r="S161" s="116"/>
    </row>
    <row r="162" spans="1:19" s="113" customFormat="1" ht="12.75">
      <c r="A162" s="111"/>
      <c r="B162" s="111"/>
      <c r="C162" s="111"/>
      <c r="D162" s="111"/>
      <c r="E162" s="112"/>
      <c r="F162" s="112"/>
      <c r="G162" s="112"/>
      <c r="H162" s="111"/>
      <c r="N162" s="116"/>
      <c r="S162" s="116"/>
    </row>
    <row r="163" spans="1:19" s="113" customFormat="1" ht="12.75">
      <c r="A163" s="111"/>
      <c r="B163" s="111"/>
      <c r="C163" s="111"/>
      <c r="D163" s="111"/>
      <c r="E163" s="112"/>
      <c r="F163" s="112"/>
      <c r="G163" s="112"/>
      <c r="H163" s="111"/>
      <c r="N163" s="116"/>
      <c r="S163" s="116"/>
    </row>
    <row r="164" spans="1:19" s="113" customFormat="1" ht="12.75">
      <c r="A164" s="111"/>
      <c r="B164" s="111"/>
      <c r="C164" s="111"/>
      <c r="D164" s="111"/>
      <c r="E164" s="112"/>
      <c r="F164" s="112"/>
      <c r="G164" s="112"/>
      <c r="H164" s="111"/>
      <c r="N164" s="116"/>
      <c r="S164" s="116"/>
    </row>
    <row r="165" spans="1:19" s="113" customFormat="1" ht="12.75">
      <c r="A165" s="111"/>
      <c r="B165" s="111"/>
      <c r="C165" s="111"/>
      <c r="D165" s="111"/>
      <c r="E165" s="112"/>
      <c r="F165" s="112"/>
      <c r="G165" s="112"/>
      <c r="H165" s="111"/>
      <c r="N165" s="116"/>
      <c r="S165" s="116"/>
    </row>
    <row r="166" spans="1:19" s="113" customFormat="1" ht="12.75">
      <c r="A166" s="111"/>
      <c r="B166" s="111"/>
      <c r="C166" s="111"/>
      <c r="D166" s="111"/>
      <c r="E166" s="112"/>
      <c r="F166" s="112"/>
      <c r="G166" s="112"/>
      <c r="H166" s="111"/>
      <c r="N166" s="116"/>
      <c r="S166" s="116"/>
    </row>
    <row r="167" spans="1:19" s="113" customFormat="1" ht="12.75">
      <c r="A167" s="111"/>
      <c r="B167" s="111"/>
      <c r="C167" s="111"/>
      <c r="D167" s="111"/>
      <c r="E167" s="112"/>
      <c r="F167" s="112"/>
      <c r="G167" s="112"/>
      <c r="H167" s="111"/>
      <c r="N167" s="116"/>
      <c r="S167" s="116"/>
    </row>
    <row r="168" spans="1:19" s="113" customFormat="1" ht="12.75">
      <c r="A168" s="111"/>
      <c r="B168" s="111"/>
      <c r="C168" s="111"/>
      <c r="D168" s="111"/>
      <c r="E168" s="112"/>
      <c r="F168" s="112"/>
      <c r="G168" s="112"/>
      <c r="H168" s="111"/>
      <c r="N168" s="116"/>
      <c r="S168" s="116"/>
    </row>
    <row r="169" spans="1:19" s="113" customFormat="1" ht="12.75">
      <c r="A169" s="111"/>
      <c r="B169" s="111"/>
      <c r="C169" s="111"/>
      <c r="D169" s="111"/>
      <c r="E169" s="112"/>
      <c r="F169" s="112"/>
      <c r="G169" s="112"/>
      <c r="H169" s="111"/>
      <c r="N169" s="116"/>
      <c r="S169" s="116"/>
    </row>
    <row r="170" spans="1:19" s="113" customFormat="1" ht="12.75">
      <c r="A170" s="111"/>
      <c r="B170" s="111"/>
      <c r="C170" s="111"/>
      <c r="D170" s="111"/>
      <c r="E170" s="112"/>
      <c r="F170" s="112"/>
      <c r="G170" s="112"/>
      <c r="H170" s="111"/>
      <c r="N170" s="116"/>
      <c r="S170" s="116"/>
    </row>
    <row r="171" spans="1:19" s="113" customFormat="1" ht="12.75">
      <c r="A171" s="111"/>
      <c r="B171" s="111"/>
      <c r="C171" s="111"/>
      <c r="D171" s="111"/>
      <c r="E171" s="112"/>
      <c r="F171" s="112"/>
      <c r="G171" s="112"/>
      <c r="H171" s="111"/>
      <c r="N171" s="116"/>
      <c r="S171" s="116"/>
    </row>
    <row r="172" spans="1:19" s="113" customFormat="1" ht="12.75">
      <c r="A172" s="111"/>
      <c r="B172" s="111"/>
      <c r="C172" s="111"/>
      <c r="D172" s="111"/>
      <c r="E172" s="112"/>
      <c r="F172" s="112"/>
      <c r="G172" s="112"/>
      <c r="H172" s="111"/>
      <c r="N172" s="116"/>
      <c r="S172" s="116"/>
    </row>
    <row r="173" spans="1:19" s="113" customFormat="1" ht="12.75">
      <c r="A173" s="111"/>
      <c r="B173" s="111"/>
      <c r="C173" s="111"/>
      <c r="D173" s="111"/>
      <c r="E173" s="112"/>
      <c r="F173" s="112"/>
      <c r="G173" s="112"/>
      <c r="H173" s="111"/>
      <c r="N173" s="116"/>
      <c r="S173" s="116"/>
    </row>
    <row r="174" spans="1:19" s="113" customFormat="1" ht="12.75">
      <c r="A174" s="111"/>
      <c r="B174" s="111"/>
      <c r="C174" s="111"/>
      <c r="D174" s="111"/>
      <c r="E174" s="112"/>
      <c r="F174" s="112"/>
      <c r="G174" s="112"/>
      <c r="H174" s="111"/>
      <c r="N174" s="116"/>
      <c r="S174" s="116"/>
    </row>
    <row r="175" spans="1:19" s="113" customFormat="1" ht="12.75">
      <c r="A175" s="111"/>
      <c r="B175" s="111"/>
      <c r="C175" s="111"/>
      <c r="D175" s="111"/>
      <c r="E175" s="112"/>
      <c r="F175" s="112"/>
      <c r="G175" s="112"/>
      <c r="H175" s="111"/>
      <c r="N175" s="116"/>
      <c r="S175" s="116"/>
    </row>
    <row r="176" spans="1:19" s="113" customFormat="1" ht="12.75">
      <c r="A176" s="111"/>
      <c r="B176" s="111"/>
      <c r="C176" s="111"/>
      <c r="D176" s="111"/>
      <c r="E176" s="112"/>
      <c r="F176" s="112"/>
      <c r="G176" s="112"/>
      <c r="H176" s="111"/>
      <c r="N176" s="116"/>
      <c r="S176" s="116"/>
    </row>
    <row r="177" spans="1:19" s="113" customFormat="1" ht="12.75">
      <c r="A177" s="111"/>
      <c r="B177" s="111"/>
      <c r="C177" s="111"/>
      <c r="D177" s="111"/>
      <c r="E177" s="112"/>
      <c r="F177" s="112"/>
      <c r="G177" s="112"/>
      <c r="H177" s="111"/>
      <c r="N177" s="116"/>
      <c r="S177" s="116"/>
    </row>
    <row r="178" spans="1:19" s="113" customFormat="1" ht="12.75">
      <c r="A178" s="111"/>
      <c r="B178" s="111"/>
      <c r="C178" s="111"/>
      <c r="D178" s="111"/>
      <c r="E178" s="112"/>
      <c r="F178" s="112"/>
      <c r="G178" s="112"/>
      <c r="H178" s="111"/>
      <c r="N178" s="116"/>
      <c r="S178" s="116"/>
    </row>
    <row r="179" spans="1:19" s="113" customFormat="1" ht="12.75">
      <c r="A179" s="111"/>
      <c r="B179" s="111"/>
      <c r="C179" s="111"/>
      <c r="D179" s="111"/>
      <c r="E179" s="112"/>
      <c r="F179" s="112"/>
      <c r="G179" s="112"/>
      <c r="H179" s="111"/>
      <c r="N179" s="116"/>
      <c r="S179" s="116"/>
    </row>
    <row r="180" spans="1:19" s="113" customFormat="1" ht="12.75">
      <c r="A180" s="111"/>
      <c r="B180" s="111"/>
      <c r="C180" s="111"/>
      <c r="D180" s="111"/>
      <c r="E180" s="112"/>
      <c r="F180" s="112"/>
      <c r="G180" s="112"/>
      <c r="H180" s="111"/>
      <c r="N180" s="116"/>
      <c r="S180" s="116"/>
    </row>
    <row r="181" spans="1:19" s="113" customFormat="1" ht="12.75">
      <c r="A181" s="111"/>
      <c r="B181" s="111"/>
      <c r="C181" s="111"/>
      <c r="D181" s="111"/>
      <c r="E181" s="112"/>
      <c r="F181" s="112"/>
      <c r="G181" s="112"/>
      <c r="H181" s="111"/>
      <c r="N181" s="116"/>
      <c r="S181" s="116"/>
    </row>
    <row r="182" spans="1:19" s="113" customFormat="1" ht="12.75">
      <c r="A182" s="111"/>
      <c r="B182" s="111"/>
      <c r="C182" s="111"/>
      <c r="D182" s="111"/>
      <c r="E182" s="112"/>
      <c r="F182" s="112"/>
      <c r="G182" s="112"/>
      <c r="H182" s="111"/>
      <c r="N182" s="116"/>
      <c r="S182" s="116"/>
    </row>
    <row r="183" spans="1:19" s="113" customFormat="1" ht="12.75">
      <c r="A183" s="111"/>
      <c r="B183" s="111"/>
      <c r="C183" s="111"/>
      <c r="D183" s="111"/>
      <c r="E183" s="112"/>
      <c r="F183" s="112"/>
      <c r="G183" s="112"/>
      <c r="H183" s="111"/>
      <c r="N183" s="116"/>
      <c r="S183" s="116"/>
    </row>
    <row r="184" spans="1:19" s="113" customFormat="1" ht="12.75">
      <c r="A184" s="111"/>
      <c r="B184" s="111"/>
      <c r="C184" s="111"/>
      <c r="D184" s="111"/>
      <c r="E184" s="112"/>
      <c r="F184" s="112"/>
      <c r="G184" s="112"/>
      <c r="H184" s="111"/>
      <c r="N184" s="116"/>
      <c r="S184" s="116"/>
    </row>
    <row r="185" spans="1:19" s="113" customFormat="1" ht="12.75">
      <c r="A185" s="111"/>
      <c r="B185" s="111"/>
      <c r="C185" s="111"/>
      <c r="D185" s="111"/>
      <c r="E185" s="112"/>
      <c r="F185" s="112"/>
      <c r="G185" s="112"/>
      <c r="H185" s="111"/>
      <c r="N185" s="116"/>
      <c r="S185" s="116"/>
    </row>
    <row r="186" spans="1:19" s="113" customFormat="1" ht="12.75">
      <c r="A186" s="111"/>
      <c r="B186" s="111"/>
      <c r="C186" s="111"/>
      <c r="D186" s="111"/>
      <c r="E186" s="112"/>
      <c r="F186" s="112"/>
      <c r="G186" s="112"/>
      <c r="H186" s="111"/>
      <c r="N186" s="116"/>
      <c r="S186" s="116"/>
    </row>
    <row r="187" spans="1:19" s="113" customFormat="1" ht="12.75">
      <c r="A187" s="111"/>
      <c r="B187" s="111"/>
      <c r="C187" s="111"/>
      <c r="D187" s="111"/>
      <c r="E187" s="112"/>
      <c r="F187" s="112"/>
      <c r="G187" s="112"/>
      <c r="H187" s="111"/>
      <c r="N187" s="116"/>
      <c r="S187" s="116"/>
    </row>
    <row r="188" spans="1:19" s="113" customFormat="1" ht="12.75">
      <c r="A188" s="111"/>
      <c r="B188" s="111"/>
      <c r="C188" s="111"/>
      <c r="D188" s="111"/>
      <c r="E188" s="112"/>
      <c r="F188" s="112"/>
      <c r="G188" s="112"/>
      <c r="H188" s="111"/>
      <c r="N188" s="116"/>
      <c r="S188" s="116"/>
    </row>
    <row r="189" spans="1:19" s="113" customFormat="1" ht="12.75">
      <c r="A189" s="111"/>
      <c r="B189" s="111"/>
      <c r="C189" s="111"/>
      <c r="D189" s="111"/>
      <c r="E189" s="112"/>
      <c r="F189" s="112"/>
      <c r="G189" s="112"/>
      <c r="H189" s="111"/>
      <c r="N189" s="116"/>
      <c r="S189" s="116"/>
    </row>
    <row r="190" spans="1:19" s="113" customFormat="1" ht="12.75">
      <c r="A190" s="111"/>
      <c r="B190" s="111"/>
      <c r="C190" s="111"/>
      <c r="D190" s="111"/>
      <c r="E190" s="112"/>
      <c r="F190" s="112"/>
      <c r="G190" s="112"/>
      <c r="H190" s="111"/>
      <c r="N190" s="116"/>
      <c r="S190" s="116"/>
    </row>
    <row r="191" spans="1:19" s="113" customFormat="1" ht="12.75">
      <c r="A191" s="111"/>
      <c r="B191" s="111"/>
      <c r="C191" s="111"/>
      <c r="D191" s="111"/>
      <c r="E191" s="112"/>
      <c r="F191" s="112"/>
      <c r="G191" s="112"/>
      <c r="H191" s="111"/>
      <c r="N191" s="116"/>
      <c r="S191" s="116"/>
    </row>
    <row r="192" spans="1:19" s="113" customFormat="1" ht="12.75">
      <c r="A192" s="111"/>
      <c r="B192" s="111"/>
      <c r="C192" s="111"/>
      <c r="D192" s="111"/>
      <c r="E192" s="112"/>
      <c r="F192" s="112"/>
      <c r="G192" s="112"/>
      <c r="H192" s="111"/>
      <c r="N192" s="116"/>
      <c r="S192" s="116"/>
    </row>
    <row r="193" spans="1:19" s="113" customFormat="1" ht="12.75">
      <c r="A193" s="111"/>
      <c r="B193" s="111"/>
      <c r="C193" s="111"/>
      <c r="D193" s="111"/>
      <c r="E193" s="112"/>
      <c r="F193" s="112"/>
      <c r="G193" s="112"/>
      <c r="H193" s="111"/>
      <c r="N193" s="116"/>
      <c r="S193" s="116"/>
    </row>
    <row r="194" spans="1:19" s="113" customFormat="1" ht="12.75">
      <c r="A194" s="111"/>
      <c r="B194" s="111"/>
      <c r="C194" s="111"/>
      <c r="D194" s="111"/>
      <c r="E194" s="112"/>
      <c r="F194" s="112"/>
      <c r="G194" s="112"/>
      <c r="H194" s="111"/>
      <c r="N194" s="116"/>
      <c r="S194" s="116"/>
    </row>
    <row r="195" spans="1:19" s="113" customFormat="1" ht="12.75">
      <c r="A195" s="111"/>
      <c r="B195" s="111"/>
      <c r="C195" s="111"/>
      <c r="D195" s="111"/>
      <c r="E195" s="112"/>
      <c r="F195" s="112"/>
      <c r="G195" s="112"/>
      <c r="H195" s="111"/>
      <c r="N195" s="116"/>
      <c r="S195" s="116"/>
    </row>
    <row r="196" spans="1:19" s="113" customFormat="1" ht="12.75">
      <c r="A196" s="111"/>
      <c r="B196" s="111"/>
      <c r="C196" s="111"/>
      <c r="D196" s="111"/>
      <c r="E196" s="112"/>
      <c r="F196" s="112"/>
      <c r="G196" s="112"/>
      <c r="H196" s="111"/>
      <c r="N196" s="116"/>
      <c r="S196" s="116"/>
    </row>
    <row r="197" spans="1:19" s="113" customFormat="1" ht="12.75">
      <c r="A197" s="111"/>
      <c r="B197" s="111"/>
      <c r="C197" s="111"/>
      <c r="D197" s="111"/>
      <c r="E197" s="112"/>
      <c r="F197" s="112"/>
      <c r="G197" s="112"/>
      <c r="H197" s="111"/>
      <c r="N197" s="116"/>
      <c r="S197" s="116"/>
    </row>
    <row r="198" spans="1:19" s="113" customFormat="1" ht="12.75">
      <c r="A198" s="111"/>
      <c r="B198" s="111"/>
      <c r="C198" s="111"/>
      <c r="D198" s="111"/>
      <c r="E198" s="112"/>
      <c r="F198" s="112"/>
      <c r="G198" s="112"/>
      <c r="H198" s="111"/>
      <c r="N198" s="116"/>
      <c r="S198" s="116"/>
    </row>
    <row r="199" spans="1:19" s="113" customFormat="1" ht="12.75">
      <c r="A199" s="111"/>
      <c r="B199" s="111"/>
      <c r="C199" s="111"/>
      <c r="D199" s="111"/>
      <c r="E199" s="112"/>
      <c r="F199" s="112"/>
      <c r="G199" s="112"/>
      <c r="H199" s="111"/>
      <c r="N199" s="116"/>
      <c r="S199" s="116"/>
    </row>
    <row r="200" spans="1:19" s="113" customFormat="1" ht="12.75">
      <c r="A200" s="111"/>
      <c r="B200" s="111"/>
      <c r="C200" s="111"/>
      <c r="D200" s="111"/>
      <c r="E200" s="112"/>
      <c r="F200" s="112"/>
      <c r="G200" s="112"/>
      <c r="H200" s="111"/>
      <c r="N200" s="116"/>
      <c r="S200" s="116"/>
    </row>
    <row r="201" spans="1:19" s="113" customFormat="1" ht="12.75">
      <c r="A201" s="111"/>
      <c r="B201" s="111"/>
      <c r="C201" s="111"/>
      <c r="D201" s="111"/>
      <c r="E201" s="112"/>
      <c r="F201" s="112"/>
      <c r="G201" s="112"/>
      <c r="H201" s="111"/>
      <c r="N201" s="116"/>
      <c r="S201" s="116"/>
    </row>
    <row r="202" spans="1:19" s="113" customFormat="1" ht="12.75">
      <c r="A202" s="111"/>
      <c r="B202" s="111"/>
      <c r="C202" s="111"/>
      <c r="D202" s="111"/>
      <c r="E202" s="112"/>
      <c r="F202" s="112"/>
      <c r="G202" s="112"/>
      <c r="H202" s="111"/>
      <c r="N202" s="116"/>
      <c r="S202" s="116"/>
    </row>
    <row r="203" spans="1:19" s="113" customFormat="1" ht="12.75">
      <c r="A203" s="111"/>
      <c r="B203" s="111"/>
      <c r="C203" s="111"/>
      <c r="D203" s="111"/>
      <c r="E203" s="112"/>
      <c r="F203" s="112"/>
      <c r="G203" s="112"/>
      <c r="H203" s="111"/>
      <c r="N203" s="116"/>
      <c r="S203" s="116"/>
    </row>
    <row r="204" spans="1:19" s="113" customFormat="1" ht="12.75">
      <c r="A204" s="111"/>
      <c r="B204" s="111"/>
      <c r="C204" s="111"/>
      <c r="D204" s="111"/>
      <c r="E204" s="112"/>
      <c r="F204" s="112"/>
      <c r="G204" s="112"/>
      <c r="H204" s="111"/>
      <c r="N204" s="116"/>
      <c r="S204" s="116"/>
    </row>
    <row r="205" spans="1:19" s="113" customFormat="1" ht="12.75">
      <c r="A205" s="111"/>
      <c r="B205" s="111"/>
      <c r="C205" s="111"/>
      <c r="D205" s="111"/>
      <c r="E205" s="112"/>
      <c r="F205" s="112"/>
      <c r="G205" s="112"/>
      <c r="H205" s="111"/>
      <c r="N205" s="116"/>
      <c r="S205" s="116"/>
    </row>
    <row r="206" spans="1:19" s="113" customFormat="1" ht="12.75">
      <c r="A206" s="111"/>
      <c r="B206" s="111"/>
      <c r="C206" s="111"/>
      <c r="D206" s="111"/>
      <c r="E206" s="112"/>
      <c r="F206" s="112"/>
      <c r="G206" s="112"/>
      <c r="H206" s="111"/>
      <c r="N206" s="116"/>
      <c r="S206" s="116"/>
    </row>
    <row r="207" spans="1:19" s="113" customFormat="1" ht="12.75">
      <c r="A207" s="111"/>
      <c r="B207" s="111"/>
      <c r="C207" s="111"/>
      <c r="D207" s="111"/>
      <c r="E207" s="112"/>
      <c r="F207" s="112"/>
      <c r="G207" s="112"/>
      <c r="H207" s="111"/>
      <c r="N207" s="116"/>
      <c r="S207" s="116"/>
    </row>
    <row r="208" spans="1:19" s="113" customFormat="1" ht="12.75">
      <c r="A208" s="111"/>
      <c r="B208" s="111"/>
      <c r="C208" s="111"/>
      <c r="D208" s="111"/>
      <c r="E208" s="112"/>
      <c r="F208" s="112"/>
      <c r="G208" s="112"/>
      <c r="H208" s="111"/>
      <c r="N208" s="116"/>
      <c r="S208" s="116"/>
    </row>
    <row r="209" spans="1:19" s="113" customFormat="1" ht="12.75">
      <c r="A209" s="111"/>
      <c r="B209" s="111"/>
      <c r="C209" s="111"/>
      <c r="D209" s="111"/>
      <c r="E209" s="112"/>
      <c r="F209" s="112"/>
      <c r="G209" s="112"/>
      <c r="H209" s="111"/>
      <c r="N209" s="116"/>
      <c r="S209" s="116"/>
    </row>
    <row r="210" spans="1:19" s="113" customFormat="1" ht="12.75">
      <c r="A210" s="111"/>
      <c r="B210" s="111"/>
      <c r="C210" s="111"/>
      <c r="D210" s="111"/>
      <c r="E210" s="112"/>
      <c r="F210" s="112"/>
      <c r="G210" s="112"/>
      <c r="H210" s="111"/>
      <c r="N210" s="116"/>
      <c r="S210" s="116"/>
    </row>
    <row r="211" spans="1:19" s="113" customFormat="1" ht="12.75">
      <c r="A211" s="111"/>
      <c r="B211" s="111"/>
      <c r="C211" s="111"/>
      <c r="D211" s="111"/>
      <c r="E211" s="112"/>
      <c r="F211" s="112"/>
      <c r="G211" s="112"/>
      <c r="H211" s="111"/>
      <c r="N211" s="116"/>
      <c r="S211" s="116"/>
    </row>
    <row r="212" spans="1:19" s="113" customFormat="1" ht="12.75">
      <c r="A212" s="111"/>
      <c r="B212" s="111"/>
      <c r="C212" s="111"/>
      <c r="D212" s="111"/>
      <c r="E212" s="112"/>
      <c r="F212" s="112"/>
      <c r="G212" s="112"/>
      <c r="H212" s="111"/>
      <c r="N212" s="116"/>
      <c r="S212" s="116"/>
    </row>
    <row r="213" spans="1:19" s="113" customFormat="1" ht="12.75">
      <c r="A213" s="111"/>
      <c r="B213" s="111"/>
      <c r="C213" s="111"/>
      <c r="D213" s="111"/>
      <c r="E213" s="112"/>
      <c r="F213" s="112"/>
      <c r="G213" s="112"/>
      <c r="H213" s="111"/>
      <c r="N213" s="116"/>
      <c r="S213" s="116"/>
    </row>
    <row r="214" spans="1:19" s="113" customFormat="1" ht="12.75">
      <c r="A214" s="111"/>
      <c r="B214" s="111"/>
      <c r="C214" s="111"/>
      <c r="D214" s="111"/>
      <c r="E214" s="112"/>
      <c r="F214" s="112"/>
      <c r="G214" s="112"/>
      <c r="H214" s="111"/>
      <c r="N214" s="116"/>
      <c r="S214" s="116"/>
    </row>
    <row r="215" spans="1:19" s="113" customFormat="1" ht="12.75">
      <c r="A215" s="111"/>
      <c r="B215" s="111"/>
      <c r="C215" s="111"/>
      <c r="D215" s="111"/>
      <c r="E215" s="112"/>
      <c r="F215" s="112"/>
      <c r="G215" s="112"/>
      <c r="H215" s="111"/>
      <c r="N215" s="116"/>
      <c r="S215" s="116"/>
    </row>
    <row r="216" spans="1:19" s="113" customFormat="1" ht="12.75">
      <c r="A216" s="111"/>
      <c r="B216" s="111"/>
      <c r="C216" s="111"/>
      <c r="D216" s="111"/>
      <c r="E216" s="112"/>
      <c r="F216" s="112"/>
      <c r="G216" s="112"/>
      <c r="H216" s="111"/>
      <c r="N216" s="116"/>
      <c r="S216" s="116"/>
    </row>
    <row r="217" spans="1:19" s="113" customFormat="1" ht="12.75">
      <c r="A217" s="111"/>
      <c r="B217" s="111"/>
      <c r="C217" s="111"/>
      <c r="D217" s="111"/>
      <c r="E217" s="112"/>
      <c r="F217" s="112"/>
      <c r="G217" s="112"/>
      <c r="H217" s="111"/>
      <c r="N217" s="116"/>
      <c r="S217" s="116"/>
    </row>
    <row r="218" spans="1:19" s="113" customFormat="1" ht="12.75">
      <c r="A218" s="111"/>
      <c r="B218" s="111"/>
      <c r="C218" s="111"/>
      <c r="D218" s="111"/>
      <c r="E218" s="112"/>
      <c r="F218" s="112"/>
      <c r="G218" s="112"/>
      <c r="H218" s="111"/>
      <c r="N218" s="116"/>
      <c r="S218" s="116"/>
    </row>
    <row r="219" spans="1:19" s="113" customFormat="1" ht="12.75">
      <c r="A219" s="111"/>
      <c r="B219" s="111"/>
      <c r="C219" s="111"/>
      <c r="D219" s="111"/>
      <c r="E219" s="112"/>
      <c r="F219" s="112"/>
      <c r="G219" s="112"/>
      <c r="H219" s="111"/>
      <c r="N219" s="116"/>
      <c r="S219" s="116"/>
    </row>
    <row r="220" spans="1:19" s="113" customFormat="1" ht="12.75">
      <c r="A220" s="111"/>
      <c r="B220" s="111"/>
      <c r="C220" s="111"/>
      <c r="D220" s="111"/>
      <c r="E220" s="112"/>
      <c r="F220" s="112"/>
      <c r="G220" s="112"/>
      <c r="H220" s="111"/>
      <c r="N220" s="116"/>
      <c r="S220" s="116"/>
    </row>
    <row r="221" spans="1:19" s="113" customFormat="1" ht="12.75">
      <c r="A221" s="111"/>
      <c r="B221" s="111"/>
      <c r="C221" s="111"/>
      <c r="D221" s="111"/>
      <c r="E221" s="112"/>
      <c r="F221" s="112"/>
      <c r="G221" s="112"/>
      <c r="H221" s="111"/>
      <c r="N221" s="116"/>
      <c r="S221" s="116"/>
    </row>
    <row r="222" spans="1:19" s="113" customFormat="1" ht="12.75">
      <c r="A222" s="111"/>
      <c r="B222" s="111"/>
      <c r="C222" s="111"/>
      <c r="D222" s="111"/>
      <c r="E222" s="112"/>
      <c r="F222" s="112"/>
      <c r="G222" s="112"/>
      <c r="H222" s="111"/>
      <c r="N222" s="116"/>
      <c r="S222" s="116"/>
    </row>
    <row r="223" spans="1:19" s="113" customFormat="1" ht="12.75">
      <c r="A223" s="111"/>
      <c r="B223" s="111"/>
      <c r="C223" s="111"/>
      <c r="D223" s="111"/>
      <c r="E223" s="112"/>
      <c r="F223" s="112"/>
      <c r="G223" s="112"/>
      <c r="H223" s="111"/>
      <c r="N223" s="116"/>
      <c r="S223" s="116"/>
    </row>
    <row r="224" spans="1:19" s="113" customFormat="1" ht="12.75">
      <c r="A224" s="111"/>
      <c r="B224" s="111"/>
      <c r="C224" s="111"/>
      <c r="D224" s="111"/>
      <c r="E224" s="112"/>
      <c r="F224" s="112"/>
      <c r="G224" s="112"/>
      <c r="H224" s="111"/>
      <c r="N224" s="116"/>
      <c r="S224" s="116"/>
    </row>
    <row r="225" spans="1:19" s="113" customFormat="1" ht="12.75">
      <c r="A225" s="111"/>
      <c r="B225" s="111"/>
      <c r="C225" s="111"/>
      <c r="D225" s="111"/>
      <c r="E225" s="112"/>
      <c r="F225" s="112"/>
      <c r="G225" s="112"/>
      <c r="H225" s="111"/>
      <c r="N225" s="116"/>
      <c r="S225" s="116"/>
    </row>
    <row r="226" spans="1:19" s="113" customFormat="1" ht="12.75">
      <c r="A226" s="111"/>
      <c r="B226" s="111"/>
      <c r="C226" s="111"/>
      <c r="D226" s="111"/>
      <c r="E226" s="112"/>
      <c r="F226" s="112"/>
      <c r="G226" s="112"/>
      <c r="H226" s="111"/>
      <c r="N226" s="116"/>
      <c r="S226" s="116"/>
    </row>
    <row r="227" spans="1:19" s="113" customFormat="1" ht="12.75">
      <c r="A227" s="111"/>
      <c r="B227" s="111"/>
      <c r="C227" s="111"/>
      <c r="D227" s="111"/>
      <c r="E227" s="112"/>
      <c r="F227" s="112"/>
      <c r="G227" s="112"/>
      <c r="H227" s="111"/>
      <c r="N227" s="116"/>
      <c r="S227" s="116"/>
    </row>
    <row r="228" spans="1:19" s="113" customFormat="1" ht="12.75">
      <c r="A228" s="111"/>
      <c r="B228" s="111"/>
      <c r="C228" s="111"/>
      <c r="D228" s="111"/>
      <c r="E228" s="112"/>
      <c r="F228" s="112"/>
      <c r="G228" s="112"/>
      <c r="H228" s="111"/>
      <c r="N228" s="116"/>
      <c r="S228" s="116"/>
    </row>
    <row r="229" spans="1:19" s="113" customFormat="1" ht="12.75">
      <c r="A229" s="111"/>
      <c r="B229" s="111"/>
      <c r="C229" s="111"/>
      <c r="D229" s="111"/>
      <c r="E229" s="112"/>
      <c r="F229" s="112"/>
      <c r="G229" s="112"/>
      <c r="H229" s="111"/>
      <c r="N229" s="116"/>
      <c r="S229" s="116"/>
    </row>
    <row r="230" spans="1:19" s="113" customFormat="1" ht="12.75">
      <c r="A230" s="111"/>
      <c r="B230" s="111"/>
      <c r="C230" s="111"/>
      <c r="D230" s="111"/>
      <c r="E230" s="112"/>
      <c r="F230" s="112"/>
      <c r="G230" s="112"/>
      <c r="H230" s="111"/>
      <c r="N230" s="116"/>
      <c r="S230" s="116"/>
    </row>
    <row r="231" spans="1:19" s="113" customFormat="1" ht="12.75">
      <c r="A231" s="111"/>
      <c r="B231" s="111"/>
      <c r="C231" s="111"/>
      <c r="D231" s="111"/>
      <c r="E231" s="112"/>
      <c r="F231" s="112"/>
      <c r="G231" s="112"/>
      <c r="H231" s="111"/>
      <c r="N231" s="116"/>
      <c r="S231" s="116"/>
    </row>
    <row r="232" spans="1:19" s="113" customFormat="1" ht="12.75">
      <c r="A232" s="111"/>
      <c r="B232" s="111"/>
      <c r="C232" s="111"/>
      <c r="D232" s="111"/>
      <c r="E232" s="112"/>
      <c r="F232" s="112"/>
      <c r="G232" s="112"/>
      <c r="H232" s="111"/>
      <c r="N232" s="116"/>
      <c r="S232" s="116"/>
    </row>
    <row r="233" spans="1:19" s="113" customFormat="1" ht="12.75">
      <c r="A233" s="111"/>
      <c r="B233" s="111"/>
      <c r="C233" s="111"/>
      <c r="D233" s="111"/>
      <c r="E233" s="112"/>
      <c r="F233" s="112"/>
      <c r="G233" s="112"/>
      <c r="H233" s="111"/>
      <c r="N233" s="116"/>
      <c r="S233" s="116"/>
    </row>
    <row r="234" spans="1:19" s="113" customFormat="1" ht="12.75">
      <c r="A234" s="111"/>
      <c r="B234" s="111"/>
      <c r="C234" s="111"/>
      <c r="D234" s="111"/>
      <c r="E234" s="112"/>
      <c r="F234" s="112"/>
      <c r="G234" s="112"/>
      <c r="H234" s="111"/>
      <c r="N234" s="116"/>
      <c r="S234" s="116"/>
    </row>
    <row r="235" spans="1:19" s="113" customFormat="1" ht="12.75">
      <c r="A235" s="111"/>
      <c r="B235" s="111"/>
      <c r="C235" s="111"/>
      <c r="D235" s="111"/>
      <c r="E235" s="112"/>
      <c r="F235" s="112"/>
      <c r="G235" s="112"/>
      <c r="H235" s="111"/>
      <c r="N235" s="116"/>
      <c r="S235" s="116"/>
    </row>
    <row r="236" spans="1:19" s="113" customFormat="1" ht="12.75">
      <c r="A236" s="111"/>
      <c r="B236" s="111"/>
      <c r="C236" s="111"/>
      <c r="D236" s="111"/>
      <c r="E236" s="112"/>
      <c r="F236" s="112"/>
      <c r="G236" s="112"/>
      <c r="H236" s="111"/>
      <c r="N236" s="116"/>
      <c r="S236" s="116"/>
    </row>
    <row r="237" spans="1:19" s="113" customFormat="1" ht="12.75">
      <c r="A237" s="111"/>
      <c r="B237" s="111"/>
      <c r="C237" s="111"/>
      <c r="D237" s="111"/>
      <c r="E237" s="112"/>
      <c r="F237" s="112"/>
      <c r="G237" s="112"/>
      <c r="H237" s="111"/>
      <c r="N237" s="116"/>
      <c r="S237" s="116"/>
    </row>
    <row r="238" spans="1:19" s="113" customFormat="1" ht="12.75">
      <c r="A238" s="111"/>
      <c r="B238" s="111"/>
      <c r="C238" s="111"/>
      <c r="D238" s="111"/>
      <c r="E238" s="112"/>
      <c r="F238" s="112"/>
      <c r="G238" s="112"/>
      <c r="H238" s="111"/>
      <c r="N238" s="116"/>
      <c r="S238" s="116"/>
    </row>
    <row r="239" spans="1:19" s="113" customFormat="1" ht="12.75">
      <c r="A239" s="111"/>
      <c r="B239" s="111"/>
      <c r="C239" s="111"/>
      <c r="D239" s="111"/>
      <c r="E239" s="112"/>
      <c r="F239" s="112"/>
      <c r="G239" s="112"/>
      <c r="H239" s="111"/>
      <c r="N239" s="116"/>
      <c r="S239" s="116"/>
    </row>
    <row r="240" spans="1:19" s="113" customFormat="1" ht="12.75">
      <c r="A240" s="111"/>
      <c r="B240" s="111"/>
      <c r="C240" s="111"/>
      <c r="D240" s="111"/>
      <c r="E240" s="112"/>
      <c r="F240" s="112"/>
      <c r="G240" s="112"/>
      <c r="H240" s="111"/>
      <c r="N240" s="116"/>
      <c r="S240" s="116"/>
    </row>
    <row r="241" spans="1:19" s="113" customFormat="1" ht="12.75">
      <c r="A241" s="111"/>
      <c r="B241" s="111"/>
      <c r="C241" s="111"/>
      <c r="D241" s="111"/>
      <c r="E241" s="112"/>
      <c r="F241" s="112"/>
      <c r="G241" s="112"/>
      <c r="H241" s="111"/>
      <c r="N241" s="116"/>
      <c r="S241" s="116"/>
    </row>
    <row r="242" spans="1:19" s="113" customFormat="1" ht="12.75">
      <c r="A242" s="111"/>
      <c r="B242" s="111"/>
      <c r="C242" s="111"/>
      <c r="D242" s="111"/>
      <c r="E242" s="112"/>
      <c r="F242" s="112"/>
      <c r="G242" s="112"/>
      <c r="H242" s="111"/>
      <c r="N242" s="116"/>
      <c r="S242" s="116"/>
    </row>
    <row r="243" spans="1:19" s="113" customFormat="1" ht="12.75">
      <c r="A243" s="111"/>
      <c r="B243" s="111"/>
      <c r="C243" s="111"/>
      <c r="D243" s="111"/>
      <c r="E243" s="112"/>
      <c r="F243" s="112"/>
      <c r="G243" s="112"/>
      <c r="H243" s="111"/>
      <c r="N243" s="116"/>
      <c r="S243" s="116"/>
    </row>
    <row r="244" spans="1:19" s="113" customFormat="1" ht="12.75">
      <c r="A244" s="111"/>
      <c r="B244" s="111"/>
      <c r="C244" s="111"/>
      <c r="D244" s="111"/>
      <c r="E244" s="112"/>
      <c r="F244" s="112"/>
      <c r="G244" s="112"/>
      <c r="H244" s="111"/>
      <c r="N244" s="116"/>
      <c r="S244" s="116"/>
    </row>
    <row r="245" spans="1:19" s="113" customFormat="1" ht="12.75">
      <c r="A245" s="111"/>
      <c r="B245" s="111"/>
      <c r="C245" s="111"/>
      <c r="D245" s="111"/>
      <c r="E245" s="112"/>
      <c r="F245" s="112"/>
      <c r="G245" s="112"/>
      <c r="H245" s="111"/>
      <c r="N245" s="116"/>
      <c r="S245" s="116"/>
    </row>
    <row r="246" spans="1:19" s="113" customFormat="1" ht="12.75">
      <c r="A246" s="111"/>
      <c r="B246" s="111"/>
      <c r="C246" s="111"/>
      <c r="D246" s="111"/>
      <c r="E246" s="112"/>
      <c r="F246" s="112"/>
      <c r="G246" s="112"/>
      <c r="H246" s="111"/>
      <c r="N246" s="116"/>
      <c r="S246" s="116"/>
    </row>
    <row r="247" spans="1:19" s="113" customFormat="1" ht="12.75">
      <c r="A247" s="111"/>
      <c r="B247" s="111"/>
      <c r="C247" s="111"/>
      <c r="D247" s="111"/>
      <c r="E247" s="112"/>
      <c r="F247" s="112"/>
      <c r="G247" s="112"/>
      <c r="H247" s="111"/>
      <c r="N247" s="116"/>
      <c r="S247" s="116"/>
    </row>
    <row r="248" spans="1:19" s="113" customFormat="1" ht="12.75">
      <c r="A248" s="111"/>
      <c r="B248" s="111"/>
      <c r="C248" s="111"/>
      <c r="D248" s="111"/>
      <c r="E248" s="112"/>
      <c r="F248" s="112"/>
      <c r="G248" s="112"/>
      <c r="H248" s="111"/>
      <c r="N248" s="116"/>
      <c r="S248" s="116"/>
    </row>
    <row r="249" spans="1:19" s="113" customFormat="1" ht="12.75">
      <c r="A249" s="111"/>
      <c r="B249" s="111"/>
      <c r="C249" s="111"/>
      <c r="D249" s="111"/>
      <c r="E249" s="112"/>
      <c r="F249" s="112"/>
      <c r="G249" s="112"/>
      <c r="H249" s="111"/>
      <c r="N249" s="116"/>
      <c r="S249" s="116"/>
    </row>
    <row r="250" spans="1:19" s="113" customFormat="1" ht="12.75">
      <c r="A250" s="111"/>
      <c r="B250" s="111"/>
      <c r="C250" s="111"/>
      <c r="D250" s="111"/>
      <c r="E250" s="112"/>
      <c r="F250" s="112"/>
      <c r="G250" s="112"/>
      <c r="H250" s="111"/>
      <c r="N250" s="116"/>
      <c r="S250" s="116"/>
    </row>
    <row r="251" spans="1:19" s="113" customFormat="1" ht="12.75">
      <c r="A251" s="111"/>
      <c r="B251" s="111"/>
      <c r="C251" s="111"/>
      <c r="D251" s="111"/>
      <c r="E251" s="112"/>
      <c r="F251" s="112"/>
      <c r="G251" s="112"/>
      <c r="H251" s="111"/>
      <c r="N251" s="116"/>
      <c r="S251" s="116"/>
    </row>
    <row r="252" spans="1:19" s="113" customFormat="1" ht="12.75">
      <c r="A252" s="111"/>
      <c r="B252" s="111"/>
      <c r="C252" s="111"/>
      <c r="D252" s="111"/>
      <c r="E252" s="112"/>
      <c r="F252" s="112"/>
      <c r="G252" s="112"/>
      <c r="H252" s="111"/>
      <c r="N252" s="116"/>
      <c r="S252" s="116"/>
    </row>
    <row r="253" spans="1:19" s="113" customFormat="1" ht="12.75">
      <c r="A253" s="111"/>
      <c r="B253" s="111"/>
      <c r="C253" s="111"/>
      <c r="D253" s="111"/>
      <c r="E253" s="112"/>
      <c r="F253" s="112"/>
      <c r="G253" s="112"/>
      <c r="H253" s="111"/>
      <c r="N253" s="116"/>
      <c r="S253" s="116"/>
    </row>
    <row r="254" spans="1:19" s="113" customFormat="1" ht="12.75">
      <c r="A254" s="111"/>
      <c r="B254" s="111"/>
      <c r="C254" s="111"/>
      <c r="D254" s="111"/>
      <c r="E254" s="112"/>
      <c r="F254" s="112"/>
      <c r="G254" s="112"/>
      <c r="H254" s="111"/>
      <c r="N254" s="116"/>
      <c r="S254" s="116"/>
    </row>
    <row r="255" spans="1:19" s="113" customFormat="1" ht="12.75">
      <c r="A255" s="111"/>
      <c r="B255" s="111"/>
      <c r="C255" s="111"/>
      <c r="D255" s="111"/>
      <c r="E255" s="112"/>
      <c r="F255" s="112"/>
      <c r="G255" s="112"/>
      <c r="H255" s="111"/>
      <c r="N255" s="116"/>
      <c r="S255" s="116"/>
    </row>
    <row r="256" spans="1:19" s="113" customFormat="1" ht="12.75">
      <c r="A256" s="111"/>
      <c r="B256" s="111"/>
      <c r="C256" s="111"/>
      <c r="D256" s="111"/>
      <c r="E256" s="112"/>
      <c r="F256" s="112"/>
      <c r="G256" s="112"/>
      <c r="H256" s="111"/>
      <c r="N256" s="116"/>
      <c r="S256" s="116"/>
    </row>
    <row r="257" spans="1:19" s="113" customFormat="1" ht="12.75">
      <c r="A257" s="111"/>
      <c r="B257" s="111"/>
      <c r="C257" s="111"/>
      <c r="D257" s="111"/>
      <c r="E257" s="112"/>
      <c r="F257" s="112"/>
      <c r="G257" s="112"/>
      <c r="H257" s="111"/>
      <c r="N257" s="116"/>
      <c r="S257" s="116"/>
    </row>
    <row r="258" spans="1:19" s="113" customFormat="1" ht="12.75">
      <c r="A258" s="111"/>
      <c r="B258" s="111"/>
      <c r="C258" s="111"/>
      <c r="D258" s="111"/>
      <c r="E258" s="112"/>
      <c r="F258" s="112"/>
      <c r="G258" s="112"/>
      <c r="H258" s="111"/>
      <c r="N258" s="116"/>
      <c r="S258" s="116"/>
    </row>
    <row r="259" spans="1:19" s="113" customFormat="1" ht="12.75">
      <c r="A259" s="111"/>
      <c r="B259" s="111"/>
      <c r="C259" s="111"/>
      <c r="D259" s="111"/>
      <c r="E259" s="112"/>
      <c r="F259" s="112"/>
      <c r="G259" s="112"/>
      <c r="H259" s="111"/>
      <c r="N259" s="116"/>
      <c r="S259" s="116"/>
    </row>
    <row r="260" spans="1:19" s="113" customFormat="1" ht="12.75">
      <c r="A260" s="111"/>
      <c r="B260" s="111"/>
      <c r="C260" s="111"/>
      <c r="D260" s="111"/>
      <c r="E260" s="112"/>
      <c r="F260" s="112"/>
      <c r="G260" s="112"/>
      <c r="H260" s="111"/>
      <c r="N260" s="116"/>
      <c r="S260" s="116"/>
    </row>
    <row r="261" spans="1:19" s="113" customFormat="1" ht="12.75">
      <c r="A261" s="111"/>
      <c r="B261" s="111"/>
      <c r="C261" s="111"/>
      <c r="D261" s="111"/>
      <c r="E261" s="112"/>
      <c r="F261" s="112"/>
      <c r="G261" s="112"/>
      <c r="H261" s="111"/>
      <c r="N261" s="116"/>
      <c r="S261" s="116"/>
    </row>
    <row r="262" spans="1:19" s="113" customFormat="1" ht="12.75">
      <c r="A262" s="111"/>
      <c r="B262" s="111"/>
      <c r="C262" s="111"/>
      <c r="D262" s="111"/>
      <c r="E262" s="112"/>
      <c r="F262" s="112"/>
      <c r="G262" s="112"/>
      <c r="H262" s="111"/>
      <c r="N262" s="116"/>
      <c r="S262" s="116"/>
    </row>
    <row r="263" spans="1:19" s="113" customFormat="1" ht="12.75">
      <c r="A263" s="111"/>
      <c r="B263" s="111"/>
      <c r="C263" s="111"/>
      <c r="D263" s="111"/>
      <c r="E263" s="112"/>
      <c r="F263" s="112"/>
      <c r="G263" s="112"/>
      <c r="H263" s="111"/>
      <c r="N263" s="116"/>
      <c r="S263" s="116"/>
    </row>
    <row r="264" spans="1:19" s="113" customFormat="1" ht="12.75">
      <c r="A264" s="111"/>
      <c r="B264" s="111"/>
      <c r="C264" s="111"/>
      <c r="D264" s="111"/>
      <c r="E264" s="112"/>
      <c r="F264" s="112"/>
      <c r="G264" s="112"/>
      <c r="H264" s="111"/>
      <c r="N264" s="116"/>
      <c r="S264" s="116"/>
    </row>
    <row r="265" spans="1:19" s="113" customFormat="1" ht="12.75">
      <c r="A265" s="111"/>
      <c r="B265" s="111"/>
      <c r="C265" s="111"/>
      <c r="D265" s="111"/>
      <c r="E265" s="112"/>
      <c r="F265" s="112"/>
      <c r="G265" s="112"/>
      <c r="H265" s="111"/>
      <c r="N265" s="116"/>
      <c r="S265" s="116"/>
    </row>
    <row r="266" spans="1:19" s="113" customFormat="1" ht="12.75">
      <c r="A266" s="111"/>
      <c r="B266" s="111"/>
      <c r="C266" s="111"/>
      <c r="D266" s="111"/>
      <c r="E266" s="112"/>
      <c r="F266" s="112"/>
      <c r="G266" s="112"/>
      <c r="H266" s="111"/>
      <c r="N266" s="116"/>
      <c r="S266" s="116"/>
    </row>
    <row r="267" spans="1:19" s="119" customFormat="1" ht="12.75">
      <c r="A267" s="117"/>
      <c r="B267" s="117"/>
      <c r="C267" s="117"/>
      <c r="D267" s="117"/>
      <c r="E267" s="118"/>
      <c r="F267" s="118"/>
      <c r="G267" s="118"/>
      <c r="H267" s="117"/>
      <c r="N267" s="116"/>
      <c r="S267" s="116"/>
    </row>
    <row r="268" spans="1:19" s="119" customFormat="1" ht="12.75">
      <c r="A268" s="117"/>
      <c r="B268" s="117"/>
      <c r="C268" s="117"/>
      <c r="D268" s="117"/>
      <c r="E268" s="118"/>
      <c r="F268" s="118"/>
      <c r="G268" s="118"/>
      <c r="H268" s="117"/>
      <c r="N268" s="116"/>
      <c r="S268" s="116"/>
    </row>
    <row r="269" spans="1:19" s="119" customFormat="1" ht="12.75">
      <c r="A269" s="117"/>
      <c r="B269" s="117"/>
      <c r="C269" s="117"/>
      <c r="D269" s="117"/>
      <c r="E269" s="118"/>
      <c r="F269" s="118"/>
      <c r="G269" s="118"/>
      <c r="H269" s="117"/>
      <c r="N269" s="116"/>
      <c r="S269" s="116"/>
    </row>
    <row r="270" spans="1:19" s="119" customFormat="1" ht="12.75">
      <c r="A270" s="117"/>
      <c r="B270" s="117"/>
      <c r="C270" s="117"/>
      <c r="D270" s="117"/>
      <c r="E270" s="118"/>
      <c r="F270" s="118"/>
      <c r="G270" s="118"/>
      <c r="H270" s="117"/>
      <c r="N270" s="116"/>
      <c r="S270" s="116"/>
    </row>
    <row r="271" spans="1:19" s="119" customFormat="1" ht="12.75">
      <c r="A271" s="117"/>
      <c r="B271" s="117"/>
      <c r="C271" s="117"/>
      <c r="D271" s="117"/>
      <c r="E271" s="118"/>
      <c r="F271" s="118"/>
      <c r="G271" s="118"/>
      <c r="H271" s="117"/>
      <c r="N271" s="116"/>
      <c r="S271" s="116"/>
    </row>
    <row r="272" spans="1:19" s="119" customFormat="1" ht="12.75">
      <c r="A272" s="117"/>
      <c r="B272" s="117"/>
      <c r="C272" s="117"/>
      <c r="D272" s="117"/>
      <c r="E272" s="118"/>
      <c r="F272" s="118"/>
      <c r="G272" s="118"/>
      <c r="H272" s="117"/>
      <c r="N272" s="116"/>
      <c r="S272" s="116"/>
    </row>
    <row r="273" spans="1:19" s="119" customFormat="1" ht="12.75">
      <c r="A273" s="117"/>
      <c r="B273" s="117"/>
      <c r="C273" s="117"/>
      <c r="D273" s="117"/>
      <c r="E273" s="118"/>
      <c r="F273" s="118"/>
      <c r="G273" s="118"/>
      <c r="H273" s="117"/>
      <c r="N273" s="116"/>
      <c r="S273" s="116"/>
    </row>
    <row r="274" spans="1:19" s="119" customFormat="1" ht="12.75">
      <c r="A274" s="117"/>
      <c r="B274" s="117"/>
      <c r="C274" s="117"/>
      <c r="D274" s="117"/>
      <c r="E274" s="118"/>
      <c r="F274" s="118"/>
      <c r="G274" s="118"/>
      <c r="H274" s="117"/>
      <c r="N274" s="116"/>
      <c r="S274" s="116"/>
    </row>
    <row r="275" spans="1:19" s="119" customFormat="1" ht="12.75">
      <c r="A275" s="117"/>
      <c r="B275" s="117"/>
      <c r="C275" s="117"/>
      <c r="D275" s="117"/>
      <c r="E275" s="118"/>
      <c r="F275" s="118"/>
      <c r="G275" s="118"/>
      <c r="H275" s="117"/>
      <c r="N275" s="116"/>
      <c r="S275" s="116"/>
    </row>
    <row r="276" spans="1:19" s="119" customFormat="1" ht="12.75">
      <c r="A276" s="117"/>
      <c r="B276" s="117"/>
      <c r="C276" s="117"/>
      <c r="D276" s="117"/>
      <c r="E276" s="118"/>
      <c r="F276" s="118"/>
      <c r="G276" s="118"/>
      <c r="H276" s="117"/>
      <c r="N276" s="116"/>
      <c r="S276" s="116"/>
    </row>
    <row r="277" spans="1:19" s="119" customFormat="1" ht="12.75">
      <c r="A277" s="117"/>
      <c r="B277" s="117"/>
      <c r="C277" s="117"/>
      <c r="D277" s="117"/>
      <c r="E277" s="118"/>
      <c r="F277" s="118"/>
      <c r="G277" s="118"/>
      <c r="H277" s="117"/>
      <c r="N277" s="116"/>
      <c r="S277" s="116"/>
    </row>
    <row r="278" spans="1:19" s="119" customFormat="1" ht="12.75">
      <c r="A278" s="117"/>
      <c r="B278" s="117"/>
      <c r="C278" s="117"/>
      <c r="D278" s="117"/>
      <c r="E278" s="118"/>
      <c r="F278" s="118"/>
      <c r="G278" s="118"/>
      <c r="H278" s="117"/>
      <c r="N278" s="116"/>
      <c r="S278" s="116"/>
    </row>
    <row r="279" spans="1:19" s="119" customFormat="1" ht="12.75">
      <c r="A279" s="117"/>
      <c r="B279" s="117"/>
      <c r="C279" s="117"/>
      <c r="D279" s="117"/>
      <c r="E279" s="118"/>
      <c r="F279" s="118"/>
      <c r="G279" s="118"/>
      <c r="H279" s="117"/>
      <c r="N279" s="116"/>
      <c r="S279" s="116"/>
    </row>
    <row r="280" spans="1:19" s="119" customFormat="1" ht="12.75">
      <c r="A280" s="117"/>
      <c r="B280" s="117"/>
      <c r="C280" s="117"/>
      <c r="D280" s="117"/>
      <c r="E280" s="118"/>
      <c r="F280" s="118"/>
      <c r="G280" s="118"/>
      <c r="H280" s="117"/>
      <c r="N280" s="116"/>
      <c r="S280" s="116"/>
    </row>
    <row r="281" spans="1:19" s="119" customFormat="1" ht="12.75">
      <c r="A281" s="117"/>
      <c r="B281" s="117"/>
      <c r="C281" s="117"/>
      <c r="D281" s="117"/>
      <c r="E281" s="118"/>
      <c r="F281" s="118"/>
      <c r="G281" s="118"/>
      <c r="H281" s="117"/>
      <c r="N281" s="116"/>
      <c r="S281" s="116"/>
    </row>
    <row r="282" spans="1:19" s="119" customFormat="1" ht="12.75">
      <c r="A282" s="117"/>
      <c r="B282" s="117"/>
      <c r="C282" s="117"/>
      <c r="D282" s="117"/>
      <c r="E282" s="118"/>
      <c r="F282" s="118"/>
      <c r="G282" s="118"/>
      <c r="H282" s="117"/>
      <c r="N282" s="116"/>
      <c r="S282" s="116"/>
    </row>
    <row r="283" spans="1:19" s="119" customFormat="1" ht="12.75">
      <c r="A283" s="117"/>
      <c r="B283" s="117"/>
      <c r="C283" s="117"/>
      <c r="D283" s="117"/>
      <c r="E283" s="118"/>
      <c r="F283" s="118"/>
      <c r="G283" s="118"/>
      <c r="H283" s="117"/>
      <c r="N283" s="116"/>
      <c r="S283" s="116"/>
    </row>
    <row r="284" spans="1:19" s="119" customFormat="1" ht="12.75">
      <c r="A284" s="117"/>
      <c r="B284" s="117"/>
      <c r="C284" s="117"/>
      <c r="D284" s="117"/>
      <c r="E284" s="118"/>
      <c r="F284" s="118"/>
      <c r="G284" s="118"/>
      <c r="H284" s="117"/>
      <c r="N284" s="116"/>
      <c r="S284" s="116"/>
    </row>
    <row r="285" spans="1:19" s="119" customFormat="1" ht="12.75">
      <c r="A285" s="117"/>
      <c r="B285" s="117"/>
      <c r="C285" s="117"/>
      <c r="D285" s="117"/>
      <c r="E285" s="118"/>
      <c r="F285" s="118"/>
      <c r="G285" s="118"/>
      <c r="H285" s="117"/>
      <c r="N285" s="116"/>
      <c r="S285" s="116"/>
    </row>
    <row r="286" spans="1:19" s="119" customFormat="1" ht="12.75">
      <c r="A286" s="117"/>
      <c r="B286" s="117"/>
      <c r="C286" s="117"/>
      <c r="D286" s="117"/>
      <c r="E286" s="118"/>
      <c r="F286" s="118"/>
      <c r="G286" s="118"/>
      <c r="H286" s="117"/>
      <c r="N286" s="116"/>
      <c r="S286" s="116"/>
    </row>
    <row r="287" spans="1:19" s="119" customFormat="1" ht="12.75">
      <c r="A287" s="117"/>
      <c r="B287" s="117"/>
      <c r="C287" s="117"/>
      <c r="D287" s="117"/>
      <c r="E287" s="118"/>
      <c r="F287" s="118"/>
      <c r="G287" s="118"/>
      <c r="H287" s="117"/>
      <c r="N287" s="116"/>
      <c r="S287" s="116"/>
    </row>
    <row r="288" spans="1:19" s="119" customFormat="1" ht="12.75">
      <c r="A288" s="117"/>
      <c r="B288" s="117"/>
      <c r="C288" s="117"/>
      <c r="D288" s="117"/>
      <c r="E288" s="118"/>
      <c r="F288" s="118"/>
      <c r="G288" s="118"/>
      <c r="H288" s="117"/>
      <c r="N288" s="116"/>
      <c r="S288" s="116"/>
    </row>
    <row r="289" spans="1:19" s="119" customFormat="1" ht="12.75">
      <c r="A289" s="117"/>
      <c r="B289" s="117"/>
      <c r="C289" s="117"/>
      <c r="D289" s="117"/>
      <c r="E289" s="118"/>
      <c r="F289" s="118"/>
      <c r="G289" s="118"/>
      <c r="H289" s="117"/>
      <c r="N289" s="116"/>
      <c r="S289" s="116"/>
    </row>
    <row r="290" spans="1:19" s="119" customFormat="1" ht="12.75">
      <c r="A290" s="117"/>
      <c r="B290" s="117"/>
      <c r="C290" s="117"/>
      <c r="D290" s="117"/>
      <c r="E290" s="118"/>
      <c r="F290" s="118"/>
      <c r="G290" s="118"/>
      <c r="H290" s="117"/>
      <c r="N290" s="116"/>
      <c r="S290" s="116"/>
    </row>
    <row r="291" spans="1:19" s="119" customFormat="1" ht="12.75">
      <c r="A291" s="117"/>
      <c r="B291" s="117"/>
      <c r="C291" s="117"/>
      <c r="D291" s="117"/>
      <c r="E291" s="118"/>
      <c r="F291" s="118"/>
      <c r="G291" s="118"/>
      <c r="H291" s="117"/>
      <c r="N291" s="116"/>
      <c r="S291" s="116"/>
    </row>
    <row r="292" spans="1:19" s="119" customFormat="1" ht="12.75">
      <c r="A292" s="117"/>
      <c r="B292" s="117"/>
      <c r="C292" s="117"/>
      <c r="D292" s="117"/>
      <c r="E292" s="118"/>
      <c r="F292" s="118"/>
      <c r="G292" s="118"/>
      <c r="H292" s="117"/>
      <c r="N292" s="116"/>
      <c r="S292" s="116"/>
    </row>
    <row r="293" spans="1:19" s="119" customFormat="1" ht="12.75">
      <c r="A293" s="117"/>
      <c r="B293" s="117"/>
      <c r="C293" s="117"/>
      <c r="D293" s="117"/>
      <c r="E293" s="118"/>
      <c r="F293" s="118"/>
      <c r="G293" s="118"/>
      <c r="H293" s="117"/>
      <c r="N293" s="116"/>
      <c r="S293" s="116"/>
    </row>
    <row r="294" spans="1:19" s="119" customFormat="1" ht="12.75">
      <c r="A294" s="117"/>
      <c r="B294" s="117"/>
      <c r="C294" s="117"/>
      <c r="D294" s="117"/>
      <c r="E294" s="118"/>
      <c r="F294" s="118"/>
      <c r="G294" s="118"/>
      <c r="H294" s="117"/>
      <c r="N294" s="116"/>
      <c r="S294" s="116"/>
    </row>
    <row r="295" spans="1:19" s="119" customFormat="1" ht="12.75">
      <c r="A295" s="117"/>
      <c r="B295" s="117"/>
      <c r="C295" s="117"/>
      <c r="D295" s="117"/>
      <c r="E295" s="118"/>
      <c r="F295" s="118"/>
      <c r="G295" s="118"/>
      <c r="H295" s="117"/>
      <c r="N295" s="116"/>
      <c r="S295" s="116"/>
    </row>
    <row r="296" spans="1:19" s="119" customFormat="1" ht="12.75">
      <c r="A296" s="117"/>
      <c r="B296" s="117"/>
      <c r="C296" s="117"/>
      <c r="D296" s="117"/>
      <c r="E296" s="118"/>
      <c r="F296" s="118"/>
      <c r="G296" s="118"/>
      <c r="H296" s="117"/>
      <c r="N296" s="116"/>
      <c r="S296" s="116"/>
    </row>
    <row r="297" spans="1:19" s="119" customFormat="1" ht="12.75">
      <c r="A297" s="117"/>
      <c r="B297" s="117"/>
      <c r="C297" s="117"/>
      <c r="D297" s="117"/>
      <c r="E297" s="118"/>
      <c r="F297" s="118"/>
      <c r="G297" s="118"/>
      <c r="H297" s="117"/>
      <c r="N297" s="116"/>
      <c r="S297" s="116"/>
    </row>
    <row r="298" spans="1:19" s="119" customFormat="1" ht="12.75">
      <c r="A298" s="117"/>
      <c r="B298" s="117"/>
      <c r="C298" s="117"/>
      <c r="D298" s="117"/>
      <c r="E298" s="118"/>
      <c r="F298" s="118"/>
      <c r="G298" s="118"/>
      <c r="H298" s="117"/>
      <c r="N298" s="116"/>
      <c r="S298" s="116"/>
    </row>
    <row r="299" spans="1:19" s="119" customFormat="1" ht="12.75">
      <c r="A299" s="117"/>
      <c r="B299" s="117"/>
      <c r="C299" s="117"/>
      <c r="D299" s="117"/>
      <c r="E299" s="118"/>
      <c r="F299" s="118"/>
      <c r="G299" s="118"/>
      <c r="H299" s="117"/>
      <c r="N299" s="116"/>
      <c r="S299" s="116"/>
    </row>
    <row r="300" spans="1:19" s="119" customFormat="1" ht="12.75">
      <c r="A300" s="117"/>
      <c r="B300" s="117"/>
      <c r="C300" s="117"/>
      <c r="D300" s="117"/>
      <c r="E300" s="118"/>
      <c r="F300" s="118"/>
      <c r="G300" s="118"/>
      <c r="H300" s="117"/>
      <c r="N300" s="116"/>
      <c r="S300" s="116"/>
    </row>
    <row r="301" spans="1:19" s="119" customFormat="1" ht="12.75">
      <c r="A301" s="117"/>
      <c r="B301" s="117"/>
      <c r="C301" s="117"/>
      <c r="D301" s="117"/>
      <c r="E301" s="118"/>
      <c r="F301" s="118"/>
      <c r="G301" s="118"/>
      <c r="H301" s="117"/>
      <c r="N301" s="116"/>
      <c r="S301" s="116"/>
    </row>
    <row r="302" spans="1:19" s="119" customFormat="1" ht="12.75">
      <c r="A302" s="117"/>
      <c r="B302" s="117"/>
      <c r="C302" s="117"/>
      <c r="D302" s="117"/>
      <c r="E302" s="118"/>
      <c r="F302" s="118"/>
      <c r="G302" s="118"/>
      <c r="H302" s="117"/>
      <c r="N302" s="116"/>
      <c r="S302" s="116"/>
    </row>
    <row r="303" spans="1:19" s="119" customFormat="1" ht="12.75">
      <c r="A303" s="117"/>
      <c r="B303" s="117"/>
      <c r="C303" s="117"/>
      <c r="D303" s="117"/>
      <c r="E303" s="118"/>
      <c r="F303" s="118"/>
      <c r="G303" s="118"/>
      <c r="H303" s="117"/>
      <c r="N303" s="116"/>
      <c r="S303" s="116"/>
    </row>
    <row r="304" spans="1:19" s="119" customFormat="1" ht="12.75">
      <c r="A304" s="117"/>
      <c r="B304" s="117"/>
      <c r="C304" s="117"/>
      <c r="D304" s="117"/>
      <c r="E304" s="118"/>
      <c r="F304" s="118"/>
      <c r="G304" s="118"/>
      <c r="H304" s="117"/>
      <c r="N304" s="116"/>
      <c r="S304" s="116"/>
    </row>
    <row r="305" spans="1:19" s="119" customFormat="1" ht="12.75">
      <c r="A305" s="117"/>
      <c r="B305" s="117"/>
      <c r="C305" s="117"/>
      <c r="D305" s="117"/>
      <c r="E305" s="118"/>
      <c r="F305" s="118"/>
      <c r="G305" s="118"/>
      <c r="H305" s="117"/>
      <c r="N305" s="116"/>
      <c r="S305" s="116"/>
    </row>
    <row r="306" spans="1:19" s="119" customFormat="1" ht="12.75">
      <c r="A306" s="117"/>
      <c r="B306" s="117"/>
      <c r="C306" s="117"/>
      <c r="D306" s="117"/>
      <c r="E306" s="118"/>
      <c r="F306" s="118"/>
      <c r="G306" s="118"/>
      <c r="H306" s="117"/>
      <c r="N306" s="116"/>
      <c r="S306" s="116"/>
    </row>
    <row r="307" spans="1:19" s="119" customFormat="1" ht="12.75">
      <c r="A307" s="117"/>
      <c r="B307" s="117"/>
      <c r="C307" s="117"/>
      <c r="D307" s="117"/>
      <c r="E307" s="118"/>
      <c r="F307" s="118"/>
      <c r="G307" s="118"/>
      <c r="H307" s="117"/>
      <c r="N307" s="116"/>
      <c r="S307" s="116"/>
    </row>
    <row r="308" spans="1:19" s="119" customFormat="1" ht="12.75">
      <c r="A308" s="117"/>
      <c r="B308" s="117"/>
      <c r="C308" s="117"/>
      <c r="D308" s="117"/>
      <c r="E308" s="118"/>
      <c r="F308" s="118"/>
      <c r="G308" s="118"/>
      <c r="H308" s="117"/>
      <c r="N308" s="116"/>
      <c r="S308" s="116"/>
    </row>
    <row r="309" spans="1:19" s="119" customFormat="1" ht="12.75">
      <c r="A309" s="117"/>
      <c r="B309" s="117"/>
      <c r="C309" s="117"/>
      <c r="D309" s="117"/>
      <c r="E309" s="118"/>
      <c r="F309" s="118"/>
      <c r="G309" s="118"/>
      <c r="H309" s="117"/>
      <c r="N309" s="116"/>
      <c r="S309" s="116"/>
    </row>
    <row r="310" spans="1:19" s="119" customFormat="1" ht="12.75">
      <c r="A310" s="117"/>
      <c r="B310" s="117"/>
      <c r="C310" s="117"/>
      <c r="D310" s="117"/>
      <c r="E310" s="118"/>
      <c r="F310" s="118"/>
      <c r="G310" s="118"/>
      <c r="H310" s="117"/>
      <c r="N310" s="116"/>
      <c r="S310" s="116"/>
    </row>
    <row r="311" spans="1:19" s="119" customFormat="1" ht="12.75">
      <c r="A311" s="117"/>
      <c r="B311" s="117"/>
      <c r="C311" s="117"/>
      <c r="D311" s="117"/>
      <c r="E311" s="118"/>
      <c r="F311" s="118"/>
      <c r="G311" s="118"/>
      <c r="H311" s="117"/>
      <c r="N311" s="116"/>
      <c r="S311" s="116"/>
    </row>
    <row r="312" spans="1:19" s="119" customFormat="1" ht="12.75">
      <c r="A312" s="117"/>
      <c r="B312" s="117"/>
      <c r="C312" s="117"/>
      <c r="D312" s="117"/>
      <c r="E312" s="118"/>
      <c r="F312" s="118"/>
      <c r="G312" s="118"/>
      <c r="H312" s="117"/>
      <c r="N312" s="116"/>
      <c r="S312" s="116"/>
    </row>
    <row r="313" spans="1:19" s="119" customFormat="1" ht="12.75">
      <c r="A313" s="117"/>
      <c r="B313" s="117"/>
      <c r="C313" s="117"/>
      <c r="D313" s="117"/>
      <c r="E313" s="118"/>
      <c r="F313" s="118"/>
      <c r="G313" s="118"/>
      <c r="H313" s="117"/>
      <c r="N313" s="116"/>
      <c r="S313" s="116"/>
    </row>
    <row r="314" spans="1:19" s="119" customFormat="1" ht="12.75">
      <c r="A314" s="117"/>
      <c r="B314" s="117"/>
      <c r="C314" s="117"/>
      <c r="D314" s="117"/>
      <c r="E314" s="118"/>
      <c r="F314" s="118"/>
      <c r="G314" s="118"/>
      <c r="H314" s="117"/>
      <c r="N314" s="116"/>
      <c r="S314" s="116"/>
    </row>
    <row r="315" spans="1:19" s="119" customFormat="1" ht="12.75">
      <c r="A315" s="117"/>
      <c r="B315" s="117"/>
      <c r="C315" s="117"/>
      <c r="D315" s="117"/>
      <c r="E315" s="118"/>
      <c r="F315" s="118"/>
      <c r="G315" s="118"/>
      <c r="H315" s="117"/>
      <c r="N315" s="116"/>
      <c r="S315" s="116"/>
    </row>
    <row r="316" spans="1:19" s="119" customFormat="1" ht="12.75">
      <c r="A316" s="117"/>
      <c r="B316" s="117"/>
      <c r="C316" s="117"/>
      <c r="D316" s="117"/>
      <c r="E316" s="118"/>
      <c r="F316" s="118"/>
      <c r="G316" s="118"/>
      <c r="H316" s="117"/>
      <c r="N316" s="116"/>
      <c r="S316" s="116"/>
    </row>
    <row r="317" spans="1:19" s="119" customFormat="1" ht="12.75">
      <c r="A317" s="117"/>
      <c r="B317" s="117"/>
      <c r="C317" s="117"/>
      <c r="D317" s="117"/>
      <c r="E317" s="118"/>
      <c r="F317" s="118"/>
      <c r="G317" s="118"/>
      <c r="H317" s="117"/>
      <c r="N317" s="116"/>
      <c r="S317" s="116"/>
    </row>
    <row r="318" spans="1:19" s="119" customFormat="1" ht="12.75">
      <c r="A318" s="117"/>
      <c r="B318" s="117"/>
      <c r="C318" s="117"/>
      <c r="D318" s="117"/>
      <c r="E318" s="118"/>
      <c r="F318" s="118"/>
      <c r="G318" s="118"/>
      <c r="H318" s="117"/>
      <c r="N318" s="116"/>
      <c r="S318" s="116"/>
    </row>
    <row r="319" spans="1:19" s="119" customFormat="1" ht="12.75">
      <c r="A319" s="117"/>
      <c r="B319" s="117"/>
      <c r="C319" s="117"/>
      <c r="D319" s="117"/>
      <c r="E319" s="118"/>
      <c r="F319" s="118"/>
      <c r="G319" s="118"/>
      <c r="H319" s="117"/>
      <c r="N319" s="116"/>
      <c r="S319" s="116"/>
    </row>
    <row r="320" spans="1:19" s="119" customFormat="1" ht="12.75">
      <c r="A320" s="117"/>
      <c r="B320" s="117"/>
      <c r="C320" s="117"/>
      <c r="D320" s="117"/>
      <c r="E320" s="118"/>
      <c r="F320" s="118"/>
      <c r="G320" s="118"/>
      <c r="H320" s="117"/>
      <c r="N320" s="116"/>
      <c r="S320" s="116"/>
    </row>
    <row r="321" spans="1:19" s="119" customFormat="1" ht="12.75">
      <c r="A321" s="117"/>
      <c r="B321" s="117"/>
      <c r="C321" s="117"/>
      <c r="D321" s="117"/>
      <c r="E321" s="118"/>
      <c r="F321" s="118"/>
      <c r="G321" s="118"/>
      <c r="H321" s="117"/>
      <c r="N321" s="116"/>
      <c r="S321" s="116"/>
    </row>
    <row r="322" spans="1:19" s="119" customFormat="1" ht="12.75">
      <c r="A322" s="117"/>
      <c r="B322" s="117"/>
      <c r="C322" s="117"/>
      <c r="D322" s="117"/>
      <c r="E322" s="118"/>
      <c r="F322" s="118"/>
      <c r="G322" s="118"/>
      <c r="H322" s="117"/>
      <c r="N322" s="116"/>
      <c r="S322" s="116"/>
    </row>
    <row r="323" spans="1:19" s="119" customFormat="1" ht="12.75">
      <c r="A323" s="117"/>
      <c r="B323" s="117"/>
      <c r="C323" s="117"/>
      <c r="D323" s="117"/>
      <c r="E323" s="118"/>
      <c r="F323" s="118"/>
      <c r="G323" s="118"/>
      <c r="H323" s="117"/>
      <c r="N323" s="116"/>
      <c r="S323" s="116"/>
    </row>
    <row r="324" spans="1:19" s="119" customFormat="1" ht="12.75">
      <c r="A324" s="117"/>
      <c r="B324" s="117"/>
      <c r="C324" s="117"/>
      <c r="D324" s="117"/>
      <c r="E324" s="118"/>
      <c r="F324" s="118"/>
      <c r="G324" s="118"/>
      <c r="H324" s="117"/>
      <c r="N324" s="116"/>
      <c r="S324" s="116"/>
    </row>
    <row r="325" spans="1:19" s="119" customFormat="1" ht="12.75">
      <c r="A325" s="117"/>
      <c r="B325" s="117"/>
      <c r="C325" s="117"/>
      <c r="D325" s="117"/>
      <c r="E325" s="118"/>
      <c r="F325" s="118"/>
      <c r="G325" s="118"/>
      <c r="H325" s="117"/>
      <c r="N325" s="116"/>
      <c r="S325" s="116"/>
    </row>
    <row r="326" spans="1:19" s="119" customFormat="1" ht="12.75">
      <c r="A326" s="117"/>
      <c r="B326" s="117"/>
      <c r="C326" s="117"/>
      <c r="D326" s="117"/>
      <c r="E326" s="118"/>
      <c r="F326" s="118"/>
      <c r="G326" s="118"/>
      <c r="H326" s="117"/>
      <c r="N326" s="116"/>
      <c r="S326" s="116"/>
    </row>
    <row r="327" spans="1:19" s="119" customFormat="1" ht="12.75">
      <c r="A327" s="117"/>
      <c r="B327" s="117"/>
      <c r="C327" s="117"/>
      <c r="D327" s="117"/>
      <c r="E327" s="118"/>
      <c r="F327" s="118"/>
      <c r="G327" s="118"/>
      <c r="H327" s="117"/>
      <c r="N327" s="116"/>
      <c r="S327" s="116"/>
    </row>
    <row r="328" spans="1:19" s="119" customFormat="1" ht="12.75">
      <c r="A328" s="117"/>
      <c r="B328" s="117"/>
      <c r="C328" s="117"/>
      <c r="D328" s="117"/>
      <c r="E328" s="118"/>
      <c r="F328" s="118"/>
      <c r="G328" s="118"/>
      <c r="H328" s="117"/>
      <c r="N328" s="116"/>
      <c r="S328" s="116"/>
    </row>
    <row r="329" spans="1:19" s="119" customFormat="1" ht="12.75">
      <c r="A329" s="117"/>
      <c r="B329" s="117"/>
      <c r="C329" s="117"/>
      <c r="D329" s="117"/>
      <c r="E329" s="118"/>
      <c r="F329" s="118"/>
      <c r="G329" s="118"/>
      <c r="H329" s="117"/>
      <c r="N329" s="116"/>
      <c r="S329" s="116"/>
    </row>
    <row r="330" spans="1:19" s="119" customFormat="1" ht="12.75">
      <c r="A330" s="117"/>
      <c r="B330" s="117"/>
      <c r="C330" s="117"/>
      <c r="D330" s="117"/>
      <c r="E330" s="118"/>
      <c r="F330" s="118"/>
      <c r="G330" s="118"/>
      <c r="H330" s="117"/>
      <c r="N330" s="116"/>
      <c r="S330" s="116"/>
    </row>
    <row r="331" spans="1:19" s="119" customFormat="1" ht="12.75">
      <c r="A331" s="117"/>
      <c r="B331" s="117"/>
      <c r="C331" s="117"/>
      <c r="D331" s="117"/>
      <c r="E331" s="118"/>
      <c r="F331" s="118"/>
      <c r="G331" s="118"/>
      <c r="H331" s="117"/>
      <c r="N331" s="116"/>
      <c r="S331" s="116"/>
    </row>
    <row r="332" spans="1:19" s="119" customFormat="1" ht="12.75">
      <c r="A332" s="117"/>
      <c r="B332" s="117"/>
      <c r="C332" s="117"/>
      <c r="D332" s="117"/>
      <c r="E332" s="118"/>
      <c r="F332" s="118"/>
      <c r="G332" s="118"/>
      <c r="H332" s="117"/>
      <c r="N332" s="116"/>
      <c r="S332" s="116"/>
    </row>
    <row r="333" spans="1:19" s="119" customFormat="1" ht="12.75">
      <c r="A333" s="117"/>
      <c r="B333" s="117"/>
      <c r="C333" s="117"/>
      <c r="D333" s="117"/>
      <c r="E333" s="118"/>
      <c r="F333" s="118"/>
      <c r="G333" s="118"/>
      <c r="H333" s="117"/>
      <c r="N333" s="116"/>
      <c r="S333" s="116"/>
    </row>
    <row r="334" spans="1:19" s="119" customFormat="1" ht="12.75">
      <c r="A334" s="117"/>
      <c r="B334" s="117"/>
      <c r="C334" s="117"/>
      <c r="D334" s="117"/>
      <c r="E334" s="118"/>
      <c r="F334" s="118"/>
      <c r="G334" s="118"/>
      <c r="H334" s="117"/>
      <c r="N334" s="116"/>
      <c r="S334" s="116"/>
    </row>
    <row r="335" spans="1:19" s="119" customFormat="1" ht="12.75">
      <c r="A335" s="117"/>
      <c r="B335" s="117"/>
      <c r="C335" s="117"/>
      <c r="D335" s="117"/>
      <c r="E335" s="118"/>
      <c r="F335" s="118"/>
      <c r="G335" s="118"/>
      <c r="H335" s="117"/>
      <c r="N335" s="116"/>
      <c r="S335" s="116"/>
    </row>
    <row r="336" spans="1:19" s="119" customFormat="1" ht="12.75">
      <c r="A336" s="117"/>
      <c r="B336" s="117"/>
      <c r="C336" s="117"/>
      <c r="D336" s="117"/>
      <c r="E336" s="118"/>
      <c r="F336" s="118"/>
      <c r="G336" s="118"/>
      <c r="H336" s="117"/>
      <c r="N336" s="116"/>
      <c r="S336" s="116"/>
    </row>
    <row r="337" spans="1:19" s="119" customFormat="1" ht="12.75">
      <c r="A337" s="117"/>
      <c r="B337" s="117"/>
      <c r="C337" s="117"/>
      <c r="D337" s="117"/>
      <c r="E337" s="118"/>
      <c r="F337" s="118"/>
      <c r="G337" s="118"/>
      <c r="H337" s="117"/>
      <c r="N337" s="116"/>
      <c r="S337" s="116"/>
    </row>
    <row r="338" spans="1:19" s="119" customFormat="1" ht="12.75">
      <c r="A338" s="117"/>
      <c r="B338" s="117"/>
      <c r="C338" s="117"/>
      <c r="D338" s="117"/>
      <c r="E338" s="118"/>
      <c r="F338" s="118"/>
      <c r="G338" s="118"/>
      <c r="H338" s="117"/>
      <c r="N338" s="116"/>
      <c r="S338" s="116"/>
    </row>
    <row r="339" spans="1:19" s="119" customFormat="1" ht="12.75">
      <c r="A339" s="117"/>
      <c r="B339" s="117"/>
      <c r="C339" s="117"/>
      <c r="D339" s="117"/>
      <c r="E339" s="118"/>
      <c r="F339" s="118"/>
      <c r="G339" s="118"/>
      <c r="H339" s="117"/>
      <c r="N339" s="116"/>
      <c r="S339" s="116"/>
    </row>
    <row r="340" spans="1:19" s="119" customFormat="1" ht="12.75">
      <c r="A340" s="117"/>
      <c r="B340" s="117"/>
      <c r="C340" s="117"/>
      <c r="D340" s="117"/>
      <c r="E340" s="118"/>
      <c r="F340" s="118"/>
      <c r="G340" s="118"/>
      <c r="H340" s="117"/>
      <c r="N340" s="116"/>
      <c r="S340" s="116"/>
    </row>
    <row r="341" spans="1:19" s="119" customFormat="1" ht="12.75">
      <c r="A341" s="117"/>
      <c r="B341" s="117"/>
      <c r="C341" s="117"/>
      <c r="D341" s="117"/>
      <c r="E341" s="118"/>
      <c r="F341" s="118"/>
      <c r="G341" s="118"/>
      <c r="H341" s="117"/>
      <c r="N341" s="116"/>
      <c r="S341" s="116"/>
    </row>
    <row r="342" spans="1:19" s="119" customFormat="1" ht="12.75">
      <c r="A342" s="117"/>
      <c r="B342" s="117"/>
      <c r="C342" s="117"/>
      <c r="D342" s="117"/>
      <c r="E342" s="118"/>
      <c r="F342" s="118"/>
      <c r="G342" s="118"/>
      <c r="H342" s="117"/>
      <c r="N342" s="116"/>
      <c r="S342" s="116"/>
    </row>
    <row r="343" spans="1:19" s="119" customFormat="1" ht="12.75">
      <c r="A343" s="117"/>
      <c r="B343" s="117"/>
      <c r="C343" s="117"/>
      <c r="D343" s="117"/>
      <c r="E343" s="118"/>
      <c r="F343" s="118"/>
      <c r="G343" s="118"/>
      <c r="H343" s="117"/>
      <c r="N343" s="116"/>
      <c r="S343" s="116"/>
    </row>
    <row r="344" spans="1:19" s="119" customFormat="1" ht="12.75">
      <c r="A344" s="117"/>
      <c r="B344" s="117"/>
      <c r="C344" s="117"/>
      <c r="D344" s="117"/>
      <c r="E344" s="118"/>
      <c r="F344" s="118"/>
      <c r="G344" s="118"/>
      <c r="H344" s="117"/>
      <c r="N344" s="116"/>
      <c r="S344" s="116"/>
    </row>
    <row r="345" spans="1:19" s="119" customFormat="1" ht="12.75">
      <c r="A345" s="117"/>
      <c r="B345" s="117"/>
      <c r="C345" s="117"/>
      <c r="D345" s="117"/>
      <c r="E345" s="118"/>
      <c r="F345" s="118"/>
      <c r="G345" s="118"/>
      <c r="H345" s="117"/>
      <c r="N345" s="116"/>
      <c r="S345" s="116"/>
    </row>
    <row r="346" spans="1:19" s="119" customFormat="1" ht="12.75">
      <c r="A346" s="117"/>
      <c r="B346" s="117"/>
      <c r="C346" s="117"/>
      <c r="D346" s="117"/>
      <c r="E346" s="118"/>
      <c r="F346" s="118"/>
      <c r="G346" s="118"/>
      <c r="H346" s="117"/>
      <c r="N346" s="116"/>
      <c r="S346" s="116"/>
    </row>
    <row r="347" spans="1:19" s="119" customFormat="1" ht="12.75">
      <c r="A347" s="117"/>
      <c r="B347" s="117"/>
      <c r="C347" s="117"/>
      <c r="D347" s="117"/>
      <c r="E347" s="118"/>
      <c r="F347" s="118"/>
      <c r="G347" s="118"/>
      <c r="H347" s="117"/>
      <c r="N347" s="116"/>
      <c r="S347" s="116"/>
    </row>
    <row r="348" spans="1:19" s="119" customFormat="1" ht="12.75">
      <c r="A348" s="117"/>
      <c r="B348" s="117"/>
      <c r="C348" s="117"/>
      <c r="D348" s="117"/>
      <c r="E348" s="118"/>
      <c r="F348" s="118"/>
      <c r="G348" s="118"/>
      <c r="H348" s="117"/>
      <c r="N348" s="116"/>
      <c r="S348" s="116"/>
    </row>
    <row r="349" spans="1:19" s="119" customFormat="1" ht="12.75">
      <c r="A349" s="117"/>
      <c r="B349" s="117"/>
      <c r="C349" s="117"/>
      <c r="D349" s="117"/>
      <c r="E349" s="118"/>
      <c r="F349" s="118"/>
      <c r="G349" s="118"/>
      <c r="H349" s="117"/>
      <c r="N349" s="116"/>
      <c r="S349" s="116"/>
    </row>
    <row r="350" spans="1:19" s="119" customFormat="1" ht="12.75">
      <c r="A350" s="117"/>
      <c r="B350" s="117"/>
      <c r="C350" s="117"/>
      <c r="D350" s="117"/>
      <c r="E350" s="118"/>
      <c r="F350" s="118"/>
      <c r="G350" s="118"/>
      <c r="H350" s="117"/>
      <c r="N350" s="116"/>
      <c r="S350" s="116"/>
    </row>
    <row r="351" spans="1:19" s="119" customFormat="1" ht="12.75">
      <c r="A351" s="117"/>
      <c r="B351" s="117"/>
      <c r="C351" s="117"/>
      <c r="D351" s="117"/>
      <c r="E351" s="118"/>
      <c r="F351" s="118"/>
      <c r="G351" s="118"/>
      <c r="H351" s="117"/>
      <c r="N351" s="116"/>
      <c r="S351" s="116"/>
    </row>
    <row r="352" spans="1:19" s="119" customFormat="1" ht="12.75">
      <c r="A352" s="117"/>
      <c r="B352" s="117"/>
      <c r="C352" s="117"/>
      <c r="D352" s="117"/>
      <c r="E352" s="118"/>
      <c r="F352" s="118"/>
      <c r="G352" s="118"/>
      <c r="H352" s="117"/>
      <c r="N352" s="116"/>
      <c r="S352" s="116"/>
    </row>
    <row r="353" spans="1:19" s="119" customFormat="1" ht="12.75">
      <c r="A353" s="117"/>
      <c r="B353" s="117"/>
      <c r="C353" s="117"/>
      <c r="D353" s="117"/>
      <c r="E353" s="118"/>
      <c r="F353" s="118"/>
      <c r="G353" s="118"/>
      <c r="H353" s="117"/>
      <c r="N353" s="116"/>
      <c r="S353" s="116"/>
    </row>
    <row r="354" spans="1:19" s="119" customFormat="1" ht="12.75">
      <c r="A354" s="117"/>
      <c r="B354" s="117"/>
      <c r="C354" s="117"/>
      <c r="D354" s="117"/>
      <c r="E354" s="118"/>
      <c r="F354" s="118"/>
      <c r="G354" s="118"/>
      <c r="H354" s="117"/>
      <c r="N354" s="116"/>
      <c r="S354" s="116"/>
    </row>
    <row r="355" spans="1:19" s="119" customFormat="1" ht="12.75">
      <c r="A355" s="117"/>
      <c r="B355" s="117"/>
      <c r="C355" s="117"/>
      <c r="D355" s="117"/>
      <c r="E355" s="118"/>
      <c r="F355" s="118"/>
      <c r="G355" s="118"/>
      <c r="H355" s="117"/>
      <c r="N355" s="116"/>
      <c r="S355" s="116"/>
    </row>
    <row r="356" spans="1:19" s="119" customFormat="1" ht="12.75">
      <c r="A356" s="117"/>
      <c r="B356" s="117"/>
      <c r="C356" s="117"/>
      <c r="D356" s="117"/>
      <c r="E356" s="118"/>
      <c r="F356" s="118"/>
      <c r="G356" s="118"/>
      <c r="H356" s="117"/>
      <c r="N356" s="116"/>
      <c r="S356" s="116"/>
    </row>
    <row r="357" spans="1:19" s="119" customFormat="1" ht="12.75">
      <c r="A357" s="117"/>
      <c r="B357" s="117"/>
      <c r="C357" s="117"/>
      <c r="D357" s="117"/>
      <c r="E357" s="118"/>
      <c r="F357" s="118"/>
      <c r="G357" s="118"/>
      <c r="H357" s="117"/>
      <c r="N357" s="116"/>
      <c r="S357" s="116"/>
    </row>
    <row r="358" spans="1:19" s="119" customFormat="1" ht="12.75">
      <c r="A358" s="117"/>
      <c r="B358" s="117"/>
      <c r="C358" s="117"/>
      <c r="D358" s="117"/>
      <c r="E358" s="118"/>
      <c r="F358" s="118"/>
      <c r="G358" s="118"/>
      <c r="H358" s="117"/>
      <c r="N358" s="116"/>
      <c r="S358" s="116"/>
    </row>
    <row r="359" spans="1:19" s="119" customFormat="1" ht="12.75">
      <c r="A359" s="117"/>
      <c r="B359" s="117"/>
      <c r="C359" s="117"/>
      <c r="D359" s="117"/>
      <c r="E359" s="118"/>
      <c r="F359" s="118"/>
      <c r="G359" s="118"/>
      <c r="H359" s="117"/>
      <c r="N359" s="116"/>
      <c r="S359" s="116"/>
    </row>
    <row r="360" spans="1:19" s="119" customFormat="1" ht="12.75">
      <c r="A360" s="117"/>
      <c r="B360" s="117"/>
      <c r="C360" s="117"/>
      <c r="D360" s="117"/>
      <c r="E360" s="118"/>
      <c r="F360" s="118"/>
      <c r="G360" s="118"/>
      <c r="H360" s="117"/>
      <c r="N360" s="116"/>
      <c r="S360" s="116"/>
    </row>
    <row r="361" spans="1:19" s="119" customFormat="1" ht="12.75">
      <c r="A361" s="117"/>
      <c r="B361" s="117"/>
      <c r="C361" s="117"/>
      <c r="D361" s="117"/>
      <c r="E361" s="118"/>
      <c r="F361" s="118"/>
      <c r="G361" s="118"/>
      <c r="H361" s="117"/>
      <c r="N361" s="116"/>
      <c r="S361" s="116"/>
    </row>
    <row r="362" spans="1:19" s="119" customFormat="1" ht="12.75">
      <c r="A362" s="117"/>
      <c r="B362" s="117"/>
      <c r="C362" s="117"/>
      <c r="D362" s="117"/>
      <c r="E362" s="118"/>
      <c r="F362" s="118"/>
      <c r="G362" s="118"/>
      <c r="H362" s="117"/>
      <c r="N362" s="116"/>
      <c r="S362" s="116"/>
    </row>
    <row r="363" spans="1:19" s="119" customFormat="1" ht="12.75">
      <c r="A363" s="117"/>
      <c r="B363" s="117"/>
      <c r="C363" s="117"/>
      <c r="D363" s="117"/>
      <c r="E363" s="118"/>
      <c r="F363" s="118"/>
      <c r="G363" s="118"/>
      <c r="H363" s="117"/>
      <c r="N363" s="116"/>
      <c r="S363" s="116"/>
    </row>
    <row r="364" spans="1:19" s="119" customFormat="1" ht="12.75">
      <c r="A364" s="117"/>
      <c r="B364" s="117"/>
      <c r="C364" s="117"/>
      <c r="D364" s="117"/>
      <c r="E364" s="118"/>
      <c r="F364" s="118"/>
      <c r="G364" s="118"/>
      <c r="H364" s="117"/>
      <c r="N364" s="116"/>
      <c r="S364" s="116"/>
    </row>
    <row r="365" spans="1:19" s="119" customFormat="1" ht="12.75">
      <c r="A365" s="117"/>
      <c r="B365" s="117"/>
      <c r="C365" s="117"/>
      <c r="D365" s="117"/>
      <c r="E365" s="118"/>
      <c r="F365" s="118"/>
      <c r="G365" s="118"/>
      <c r="H365" s="117"/>
      <c r="N365" s="116"/>
      <c r="S365" s="116"/>
    </row>
    <row r="366" spans="1:19" s="119" customFormat="1" ht="12.75">
      <c r="A366" s="117"/>
      <c r="B366" s="117"/>
      <c r="C366" s="117"/>
      <c r="D366" s="117"/>
      <c r="E366" s="118"/>
      <c r="F366" s="118"/>
      <c r="G366" s="118"/>
      <c r="H366" s="117"/>
      <c r="N366" s="116"/>
      <c r="S366" s="116"/>
    </row>
    <row r="367" spans="1:19" s="119" customFormat="1" ht="12.75">
      <c r="A367" s="117"/>
      <c r="B367" s="117"/>
      <c r="C367" s="117"/>
      <c r="D367" s="117"/>
      <c r="E367" s="118"/>
      <c r="F367" s="118"/>
      <c r="G367" s="118"/>
      <c r="H367" s="117"/>
      <c r="N367" s="116"/>
      <c r="S367" s="116"/>
    </row>
    <row r="368" spans="1:19" s="119" customFormat="1" ht="12.75">
      <c r="A368" s="117"/>
      <c r="B368" s="117"/>
      <c r="C368" s="117"/>
      <c r="D368" s="117"/>
      <c r="E368" s="118"/>
      <c r="F368" s="118"/>
      <c r="G368" s="118"/>
      <c r="H368" s="117"/>
      <c r="N368" s="116"/>
      <c r="S368" s="116"/>
    </row>
    <row r="369" spans="1:19" s="119" customFormat="1" ht="12.75">
      <c r="A369" s="117"/>
      <c r="B369" s="117"/>
      <c r="C369" s="117"/>
      <c r="D369" s="117"/>
      <c r="E369" s="118"/>
      <c r="F369" s="118"/>
      <c r="G369" s="118"/>
      <c r="H369" s="117"/>
      <c r="N369" s="116"/>
      <c r="S369" s="116"/>
    </row>
    <row r="370" spans="1:19" s="119" customFormat="1" ht="12.75">
      <c r="A370" s="117"/>
      <c r="B370" s="117"/>
      <c r="C370" s="117"/>
      <c r="D370" s="117"/>
      <c r="E370" s="118"/>
      <c r="F370" s="118"/>
      <c r="G370" s="118"/>
      <c r="H370" s="117"/>
      <c r="N370" s="116"/>
      <c r="S370" s="116"/>
    </row>
    <row r="371" spans="1:19" s="119" customFormat="1" ht="12.75">
      <c r="A371" s="117"/>
      <c r="B371" s="117"/>
      <c r="C371" s="117"/>
      <c r="D371" s="117"/>
      <c r="E371" s="118"/>
      <c r="F371" s="118"/>
      <c r="G371" s="118"/>
      <c r="H371" s="117"/>
      <c r="N371" s="116"/>
      <c r="S371" s="116"/>
    </row>
    <row r="372" spans="1:19" s="119" customFormat="1" ht="12.75">
      <c r="A372" s="117"/>
      <c r="B372" s="117"/>
      <c r="C372" s="117"/>
      <c r="D372" s="117"/>
      <c r="E372" s="118"/>
      <c r="F372" s="118"/>
      <c r="G372" s="118"/>
      <c r="H372" s="117"/>
      <c r="N372" s="116"/>
      <c r="S372" s="116"/>
    </row>
    <row r="373" spans="1:19" s="119" customFormat="1" ht="12.75">
      <c r="A373" s="117"/>
      <c r="B373" s="117"/>
      <c r="C373" s="117"/>
      <c r="D373" s="117"/>
      <c r="E373" s="118"/>
      <c r="F373" s="118"/>
      <c r="G373" s="118"/>
      <c r="H373" s="117"/>
      <c r="N373" s="116"/>
      <c r="S373" s="116"/>
    </row>
    <row r="374" spans="1:19" s="119" customFormat="1" ht="12.75">
      <c r="A374" s="117"/>
      <c r="B374" s="117"/>
      <c r="C374" s="117"/>
      <c r="D374" s="117"/>
      <c r="E374" s="118"/>
      <c r="F374" s="118"/>
      <c r="G374" s="118"/>
      <c r="H374" s="117"/>
      <c r="N374" s="116"/>
      <c r="S374" s="116"/>
    </row>
    <row r="375" spans="1:19" s="119" customFormat="1" ht="12.75">
      <c r="A375" s="117"/>
      <c r="B375" s="117"/>
      <c r="C375" s="117"/>
      <c r="D375" s="117"/>
      <c r="E375" s="118"/>
      <c r="F375" s="118"/>
      <c r="G375" s="118"/>
      <c r="H375" s="117"/>
      <c r="N375" s="116"/>
      <c r="S375" s="116"/>
    </row>
    <row r="376" spans="1:19" s="119" customFormat="1" ht="12.75">
      <c r="A376" s="117"/>
      <c r="B376" s="117"/>
      <c r="C376" s="117"/>
      <c r="D376" s="117"/>
      <c r="E376" s="118"/>
      <c r="F376" s="118"/>
      <c r="G376" s="118"/>
      <c r="H376" s="117"/>
      <c r="N376" s="116"/>
      <c r="S376" s="116"/>
    </row>
    <row r="377" spans="1:19" s="119" customFormat="1" ht="12.75">
      <c r="A377" s="117"/>
      <c r="B377" s="117"/>
      <c r="C377" s="117"/>
      <c r="D377" s="117"/>
      <c r="E377" s="118"/>
      <c r="F377" s="118"/>
      <c r="G377" s="118"/>
      <c r="H377" s="117"/>
      <c r="N377" s="116"/>
      <c r="S377" s="116"/>
    </row>
    <row r="378" spans="1:19" s="119" customFormat="1" ht="12.75">
      <c r="A378" s="117"/>
      <c r="B378" s="117"/>
      <c r="C378" s="117"/>
      <c r="D378" s="117"/>
      <c r="E378" s="118"/>
      <c r="F378" s="118"/>
      <c r="G378" s="118"/>
      <c r="H378" s="117"/>
      <c r="N378" s="116"/>
      <c r="S378" s="116"/>
    </row>
    <row r="379" spans="1:19" s="119" customFormat="1" ht="12.75">
      <c r="A379" s="117"/>
      <c r="B379" s="117"/>
      <c r="C379" s="117"/>
      <c r="D379" s="117"/>
      <c r="E379" s="118"/>
      <c r="F379" s="118"/>
      <c r="G379" s="118"/>
      <c r="H379" s="117"/>
      <c r="N379" s="116"/>
      <c r="S379" s="116"/>
    </row>
    <row r="380" spans="1:19" s="119" customFormat="1" ht="12.75">
      <c r="A380" s="117"/>
      <c r="B380" s="117"/>
      <c r="C380" s="117"/>
      <c r="D380" s="117"/>
      <c r="E380" s="118"/>
      <c r="F380" s="118"/>
      <c r="G380" s="118"/>
      <c r="H380" s="117"/>
      <c r="N380" s="116"/>
      <c r="S380" s="116"/>
    </row>
    <row r="381" spans="1:19" s="119" customFormat="1" ht="12.75">
      <c r="A381" s="117"/>
      <c r="B381" s="117"/>
      <c r="C381" s="117"/>
      <c r="D381" s="117"/>
      <c r="E381" s="118"/>
      <c r="F381" s="118"/>
      <c r="G381" s="118"/>
      <c r="H381" s="117"/>
      <c r="N381" s="116"/>
      <c r="S381" s="116"/>
    </row>
    <row r="382" spans="1:19" s="119" customFormat="1" ht="12.75">
      <c r="A382" s="117"/>
      <c r="B382" s="117"/>
      <c r="C382" s="117"/>
      <c r="D382" s="117"/>
      <c r="E382" s="118"/>
      <c r="F382" s="118"/>
      <c r="G382" s="118"/>
      <c r="H382" s="117"/>
      <c r="N382" s="116"/>
      <c r="S382" s="116"/>
    </row>
    <row r="383" spans="1:19" s="119" customFormat="1" ht="12.75">
      <c r="A383" s="117"/>
      <c r="B383" s="117"/>
      <c r="C383" s="117"/>
      <c r="D383" s="117"/>
      <c r="E383" s="118"/>
      <c r="F383" s="118"/>
      <c r="G383" s="118"/>
      <c r="H383" s="117"/>
      <c r="N383" s="116"/>
      <c r="S383" s="116"/>
    </row>
    <row r="384" spans="1:19" s="119" customFormat="1" ht="12.75">
      <c r="A384" s="117"/>
      <c r="B384" s="117"/>
      <c r="C384" s="117"/>
      <c r="D384" s="117"/>
      <c r="E384" s="118"/>
      <c r="F384" s="118"/>
      <c r="G384" s="118"/>
      <c r="H384" s="117"/>
      <c r="N384" s="116"/>
      <c r="S384" s="116"/>
    </row>
    <row r="385" spans="1:19" s="119" customFormat="1" ht="12.75">
      <c r="A385" s="117"/>
      <c r="B385" s="117"/>
      <c r="C385" s="117"/>
      <c r="D385" s="117"/>
      <c r="E385" s="118"/>
      <c r="F385" s="118"/>
      <c r="G385" s="118"/>
      <c r="H385" s="117"/>
      <c r="N385" s="116"/>
      <c r="S385" s="116"/>
    </row>
    <row r="386" spans="1:19" s="119" customFormat="1" ht="12.75">
      <c r="A386" s="117"/>
      <c r="B386" s="117"/>
      <c r="C386" s="117"/>
      <c r="D386" s="117"/>
      <c r="E386" s="118"/>
      <c r="F386" s="118"/>
      <c r="G386" s="118"/>
      <c r="H386" s="117"/>
      <c r="N386" s="116"/>
      <c r="S386" s="116"/>
    </row>
    <row r="387" spans="1:19" s="119" customFormat="1" ht="12.75">
      <c r="A387" s="117"/>
      <c r="B387" s="117"/>
      <c r="C387" s="117"/>
      <c r="D387" s="117"/>
      <c r="E387" s="118"/>
      <c r="F387" s="118"/>
      <c r="G387" s="118"/>
      <c r="H387" s="117"/>
      <c r="N387" s="116"/>
      <c r="S387" s="116"/>
    </row>
  </sheetData>
  <sheetProtection password="8351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&amp;C&amp;A</oddHeader>
    <oddFooter>&amp;CPagina &amp;P</oddFooter>
  </headerFooter>
  <ignoredErrors>
    <ignoredError sqref="H3:H51 D3:D51 C38:C46 C11 C16:C17 C31:C33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PageLayoutView="0" workbookViewId="0" topLeftCell="A1">
      <selection activeCell="A59" sqref="A1:M59"/>
    </sheetView>
  </sheetViews>
  <sheetFormatPr defaultColWidth="9.140625" defaultRowHeight="12.75"/>
  <cols>
    <col min="1" max="9" width="9.28125" style="0" customWidth="1"/>
    <col min="10" max="10" width="9.28125" style="22" customWidth="1"/>
    <col min="11" max="11" width="9.28125" style="0" customWidth="1"/>
    <col min="12" max="12" width="9.28125" style="22" customWidth="1"/>
    <col min="13" max="13" width="9.28125" style="0" customWidth="1"/>
  </cols>
  <sheetData>
    <row r="1" spans="1:13" ht="15.75">
      <c r="A1" s="13" t="s">
        <v>78</v>
      </c>
      <c r="B1" s="4"/>
      <c r="C1" s="4"/>
      <c r="D1" s="28"/>
      <c r="E1" s="12" t="s">
        <v>144</v>
      </c>
      <c r="F1" s="4"/>
      <c r="G1" s="4"/>
      <c r="H1" s="4"/>
      <c r="I1" s="4"/>
      <c r="J1" s="23"/>
      <c r="K1" s="4"/>
      <c r="L1" s="23"/>
      <c r="M1" s="5"/>
    </row>
    <row r="2" spans="1:13" ht="12.75">
      <c r="A2" s="6"/>
      <c r="B2" s="7"/>
      <c r="C2" s="7"/>
      <c r="D2" s="7"/>
      <c r="E2" s="7"/>
      <c r="F2" s="7"/>
      <c r="G2" s="7"/>
      <c r="H2" s="7"/>
      <c r="I2" s="7"/>
      <c r="J2" s="24"/>
      <c r="K2" s="14"/>
      <c r="L2" s="24"/>
      <c r="M2" s="8"/>
    </row>
    <row r="3" spans="1:13" ht="16.5" customHeight="1">
      <c r="A3" s="6" t="s">
        <v>79</v>
      </c>
      <c r="B3" s="7"/>
      <c r="C3" s="7"/>
      <c r="D3" s="14">
        <f>'voti REF 1'!$T$52</f>
        <v>49</v>
      </c>
      <c r="E3" s="7" t="s">
        <v>105</v>
      </c>
      <c r="F3" s="7"/>
      <c r="G3" s="7"/>
      <c r="H3" s="16" t="s">
        <v>80</v>
      </c>
      <c r="I3" s="18" t="s">
        <v>81</v>
      </c>
      <c r="J3" s="25">
        <f>'voti REF 1'!$E$52</f>
        <v>17171</v>
      </c>
      <c r="K3" s="18" t="s">
        <v>82</v>
      </c>
      <c r="L3" s="25">
        <f>'voti REF 1'!$G$52</f>
        <v>36822</v>
      </c>
      <c r="M3" s="8"/>
    </row>
    <row r="4" spans="1:13" ht="16.5" customHeight="1">
      <c r="A4" s="6" t="s">
        <v>83</v>
      </c>
      <c r="B4" s="7"/>
      <c r="C4" s="7"/>
      <c r="D4" s="14">
        <f>'voti REF 1'!$K$52</f>
        <v>19728</v>
      </c>
      <c r="E4" s="7" t="s">
        <v>147</v>
      </c>
      <c r="F4" s="80"/>
      <c r="G4" s="7"/>
      <c r="H4" s="17"/>
      <c r="I4" s="18" t="s">
        <v>84</v>
      </c>
      <c r="J4" s="25">
        <f>'voti REF 1'!$F$52</f>
        <v>19651</v>
      </c>
      <c r="K4" s="7"/>
      <c r="L4" s="24"/>
      <c r="M4" s="20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26"/>
      <c r="K5" s="7"/>
      <c r="L5" s="24"/>
      <c r="M5" s="8"/>
    </row>
    <row r="6" spans="1:13" ht="12.75" customHeight="1">
      <c r="A6" s="6"/>
      <c r="B6" s="14"/>
      <c r="C6" s="14"/>
      <c r="D6" s="14"/>
      <c r="E6" s="14"/>
      <c r="F6" s="14"/>
      <c r="G6" s="14"/>
      <c r="H6" s="14"/>
      <c r="J6" s="27"/>
      <c r="L6" s="27"/>
      <c r="M6" s="15"/>
    </row>
    <row r="7" spans="1:13" s="50" customFormat="1" ht="42" customHeight="1" thickBot="1">
      <c r="A7" s="46" t="s">
        <v>2</v>
      </c>
      <c r="B7" s="47" t="s">
        <v>122</v>
      </c>
      <c r="C7" s="47" t="s">
        <v>148</v>
      </c>
      <c r="D7" s="47" t="s">
        <v>85</v>
      </c>
      <c r="E7" s="47" t="s">
        <v>123</v>
      </c>
      <c r="F7" s="47" t="s">
        <v>85</v>
      </c>
      <c r="G7" s="47" t="s">
        <v>124</v>
      </c>
      <c r="H7" s="47" t="s">
        <v>85</v>
      </c>
      <c r="I7" s="47" t="s">
        <v>109</v>
      </c>
      <c r="J7" s="48" t="s">
        <v>85</v>
      </c>
      <c r="K7" s="47" t="s">
        <v>110</v>
      </c>
      <c r="L7" s="48" t="s">
        <v>85</v>
      </c>
      <c r="M7" s="49" t="s">
        <v>125</v>
      </c>
    </row>
    <row r="8" spans="1:13" s="50" customFormat="1" ht="19.5" customHeight="1">
      <c r="A8" s="51">
        <v>1</v>
      </c>
      <c r="B8" s="52">
        <f>'voti REF 1'!K3</f>
        <v>410</v>
      </c>
      <c r="C8" s="50">
        <f>'voti REF 1'!O3</f>
        <v>0</v>
      </c>
      <c r="D8" s="53">
        <f>SUM(C8/B8)</f>
        <v>0</v>
      </c>
      <c r="E8" s="50">
        <f>'voti REF 1'!P3</f>
        <v>2</v>
      </c>
      <c r="F8" s="53">
        <f>SUM(E8/B8)</f>
        <v>0.004878048780487805</v>
      </c>
      <c r="G8" s="50">
        <f>'voti REF 1'!Q3</f>
        <v>3</v>
      </c>
      <c r="H8" s="53">
        <f>SUM(G8/B8)</f>
        <v>0.007317073170731708</v>
      </c>
      <c r="I8" s="51">
        <f>'voti REF 1'!L3</f>
        <v>377</v>
      </c>
      <c r="J8" s="54">
        <f>SUM(I8/B8)</f>
        <v>0.9195121951219513</v>
      </c>
      <c r="K8" s="51">
        <f>'voti REF 1'!M3</f>
        <v>28</v>
      </c>
      <c r="L8" s="54">
        <f>SUM(K8/B8)</f>
        <v>0.06829268292682927</v>
      </c>
      <c r="M8" s="50">
        <f>'voti REF 1'!N3</f>
        <v>405</v>
      </c>
    </row>
    <row r="9" spans="1:13" s="50" customFormat="1" ht="19.5" customHeight="1">
      <c r="A9" s="51">
        <v>2</v>
      </c>
      <c r="B9" s="52">
        <f>'voti REF 1'!K4</f>
        <v>303</v>
      </c>
      <c r="C9" s="50">
        <f>'voti REF 1'!O4</f>
        <v>0</v>
      </c>
      <c r="D9" s="53">
        <f aca="true" t="shared" si="0" ref="D9:D57">SUM(C9/B9)</f>
        <v>0</v>
      </c>
      <c r="E9" s="50">
        <f>'voti REF 1'!P4</f>
        <v>2</v>
      </c>
      <c r="F9" s="53">
        <f aca="true" t="shared" si="1" ref="F9:F57">SUM(E9/B9)</f>
        <v>0.006600660066006601</v>
      </c>
      <c r="G9" s="50">
        <f>'voti REF 1'!Q4</f>
        <v>0</v>
      </c>
      <c r="H9" s="53">
        <f aca="true" t="shared" si="2" ref="H9:H57">SUM(G9/B9)</f>
        <v>0</v>
      </c>
      <c r="I9" s="51">
        <f>'voti REF 1'!L4</f>
        <v>282</v>
      </c>
      <c r="J9" s="54">
        <f aca="true" t="shared" si="3" ref="J9:J57">SUM(I9/B9)</f>
        <v>0.9306930693069307</v>
      </c>
      <c r="K9" s="51">
        <f>'voti REF 1'!M4</f>
        <v>19</v>
      </c>
      <c r="L9" s="54">
        <f aca="true" t="shared" si="4" ref="L9:L57">SUM(K9/B9)</f>
        <v>0.0627062706270627</v>
      </c>
      <c r="M9" s="50">
        <f>'voti REF 1'!N4</f>
        <v>301</v>
      </c>
    </row>
    <row r="10" spans="1:13" s="50" customFormat="1" ht="19.5" customHeight="1">
      <c r="A10" s="51">
        <v>3</v>
      </c>
      <c r="B10" s="52">
        <f>'voti REF 1'!K5</f>
        <v>251</v>
      </c>
      <c r="C10" s="50">
        <f>'voti REF 1'!O5</f>
        <v>0</v>
      </c>
      <c r="D10" s="53">
        <f t="shared" si="0"/>
        <v>0</v>
      </c>
      <c r="E10" s="50">
        <f>'voti REF 1'!P5</f>
        <v>0</v>
      </c>
      <c r="F10" s="53">
        <f t="shared" si="1"/>
        <v>0</v>
      </c>
      <c r="G10" s="50">
        <f>'voti REF 1'!Q5</f>
        <v>0</v>
      </c>
      <c r="H10" s="53">
        <f t="shared" si="2"/>
        <v>0</v>
      </c>
      <c r="I10" s="51">
        <f>'voti REF 1'!L5</f>
        <v>237</v>
      </c>
      <c r="J10" s="54">
        <f t="shared" si="3"/>
        <v>0.9442231075697212</v>
      </c>
      <c r="K10" s="51">
        <f>'voti REF 1'!M5</f>
        <v>14</v>
      </c>
      <c r="L10" s="54">
        <f t="shared" si="4"/>
        <v>0.055776892430278883</v>
      </c>
      <c r="M10" s="50">
        <f>'voti REF 1'!N5</f>
        <v>251</v>
      </c>
    </row>
    <row r="11" spans="1:13" s="50" customFormat="1" ht="19.5" customHeight="1">
      <c r="A11" s="51">
        <v>4</v>
      </c>
      <c r="B11" s="52">
        <f>'voti REF 1'!K6</f>
        <v>384</v>
      </c>
      <c r="C11" s="50">
        <f>'voti REF 1'!O6</f>
        <v>0</v>
      </c>
      <c r="D11" s="53">
        <f t="shared" si="0"/>
        <v>0</v>
      </c>
      <c r="E11" s="50">
        <f>'voti REF 1'!P6</f>
        <v>8</v>
      </c>
      <c r="F11" s="53">
        <f t="shared" si="1"/>
        <v>0.020833333333333332</v>
      </c>
      <c r="G11" s="50">
        <f>'voti REF 1'!Q6</f>
        <v>5</v>
      </c>
      <c r="H11" s="53">
        <f t="shared" si="2"/>
        <v>0.013020833333333334</v>
      </c>
      <c r="I11" s="51">
        <f>'voti REF 1'!L6</f>
        <v>347</v>
      </c>
      <c r="J11" s="54">
        <f t="shared" si="3"/>
        <v>0.9036458333333334</v>
      </c>
      <c r="K11" s="51">
        <f>'voti REF 1'!M6</f>
        <v>24</v>
      </c>
      <c r="L11" s="54">
        <f t="shared" si="4"/>
        <v>0.0625</v>
      </c>
      <c r="M11" s="50">
        <f>'voti REF 1'!N6</f>
        <v>371</v>
      </c>
    </row>
    <row r="12" spans="1:13" s="50" customFormat="1" ht="19.5" customHeight="1">
      <c r="A12" s="51">
        <v>5</v>
      </c>
      <c r="B12" s="52">
        <f>'voti REF 1'!K7</f>
        <v>362</v>
      </c>
      <c r="C12" s="50">
        <f>'voti REF 1'!O7</f>
        <v>0</v>
      </c>
      <c r="D12" s="53">
        <f t="shared" si="0"/>
        <v>0</v>
      </c>
      <c r="E12" s="50">
        <f>'voti REF 1'!P7</f>
        <v>1</v>
      </c>
      <c r="F12" s="53">
        <f t="shared" si="1"/>
        <v>0.0027624309392265192</v>
      </c>
      <c r="G12" s="50">
        <f>'voti REF 1'!Q7</f>
        <v>1</v>
      </c>
      <c r="H12" s="53">
        <f t="shared" si="2"/>
        <v>0.0027624309392265192</v>
      </c>
      <c r="I12" s="51">
        <f>'voti REF 1'!L7</f>
        <v>330</v>
      </c>
      <c r="J12" s="54">
        <f t="shared" si="3"/>
        <v>0.9116022099447514</v>
      </c>
      <c r="K12" s="51">
        <f>'voti REF 1'!M7</f>
        <v>30</v>
      </c>
      <c r="L12" s="54">
        <f t="shared" si="4"/>
        <v>0.08287292817679558</v>
      </c>
      <c r="M12" s="50">
        <f>'voti REF 1'!N7</f>
        <v>360</v>
      </c>
    </row>
    <row r="13" spans="1:13" s="50" customFormat="1" ht="19.5" customHeight="1">
      <c r="A13" s="51">
        <v>6</v>
      </c>
      <c r="B13" s="52">
        <f>'voti REF 1'!K8</f>
        <v>449</v>
      </c>
      <c r="C13" s="50">
        <f>'voti REF 1'!O8</f>
        <v>0</v>
      </c>
      <c r="D13" s="53">
        <f t="shared" si="0"/>
        <v>0</v>
      </c>
      <c r="E13" s="50">
        <f>'voti REF 1'!P8</f>
        <v>2</v>
      </c>
      <c r="F13" s="53">
        <f t="shared" si="1"/>
        <v>0.004454342984409799</v>
      </c>
      <c r="G13" s="50">
        <f>'voti REF 1'!Q8</f>
        <v>0</v>
      </c>
      <c r="H13" s="53">
        <f t="shared" si="2"/>
        <v>0</v>
      </c>
      <c r="I13" s="51">
        <f>'voti REF 1'!L8</f>
        <v>436</v>
      </c>
      <c r="J13" s="54">
        <f t="shared" si="3"/>
        <v>0.9710467706013363</v>
      </c>
      <c r="K13" s="51">
        <f>'voti REF 1'!M8</f>
        <v>11</v>
      </c>
      <c r="L13" s="54">
        <f t="shared" si="4"/>
        <v>0.024498886414253896</v>
      </c>
      <c r="M13" s="50">
        <f>'voti REF 1'!N8</f>
        <v>447</v>
      </c>
    </row>
    <row r="14" spans="1:13" s="50" customFormat="1" ht="19.5" customHeight="1">
      <c r="A14" s="51">
        <v>7</v>
      </c>
      <c r="B14" s="52">
        <f>'voti REF 1'!K9</f>
        <v>430</v>
      </c>
      <c r="C14" s="50">
        <f>'voti REF 1'!O9</f>
        <v>0</v>
      </c>
      <c r="D14" s="53">
        <f t="shared" si="0"/>
        <v>0</v>
      </c>
      <c r="E14" s="50">
        <f>'voti REF 1'!P9</f>
        <v>2</v>
      </c>
      <c r="F14" s="53">
        <f t="shared" si="1"/>
        <v>0.004651162790697674</v>
      </c>
      <c r="G14" s="50">
        <f>'voti REF 1'!Q9</f>
        <v>1</v>
      </c>
      <c r="H14" s="53">
        <f t="shared" si="2"/>
        <v>0.002325581395348837</v>
      </c>
      <c r="I14" s="51">
        <f>'voti REF 1'!L9</f>
        <v>402</v>
      </c>
      <c r="J14" s="54">
        <f t="shared" si="3"/>
        <v>0.9348837209302325</v>
      </c>
      <c r="K14" s="51">
        <f>'voti REF 1'!M9</f>
        <v>25</v>
      </c>
      <c r="L14" s="54">
        <f t="shared" si="4"/>
        <v>0.05813953488372093</v>
      </c>
      <c r="M14" s="50">
        <f>'voti REF 1'!N9</f>
        <v>427</v>
      </c>
    </row>
    <row r="15" spans="1:13" s="50" customFormat="1" ht="19.5" customHeight="1">
      <c r="A15" s="51">
        <v>8</v>
      </c>
      <c r="B15" s="52">
        <f>'voti REF 1'!K10</f>
        <v>390</v>
      </c>
      <c r="C15" s="50">
        <f>'voti REF 1'!O10</f>
        <v>0</v>
      </c>
      <c r="D15" s="53">
        <f t="shared" si="0"/>
        <v>0</v>
      </c>
      <c r="E15" s="50">
        <f>'voti REF 1'!P10</f>
        <v>4</v>
      </c>
      <c r="F15" s="53">
        <f t="shared" si="1"/>
        <v>0.010256410256410256</v>
      </c>
      <c r="G15" s="50">
        <f>'voti REF 1'!Q10</f>
        <v>2</v>
      </c>
      <c r="H15" s="53">
        <f t="shared" si="2"/>
        <v>0.005128205128205128</v>
      </c>
      <c r="I15" s="51">
        <f>'voti REF 1'!L10</f>
        <v>348</v>
      </c>
      <c r="J15" s="54">
        <f t="shared" si="3"/>
        <v>0.8923076923076924</v>
      </c>
      <c r="K15" s="51">
        <f>'voti REF 1'!M10</f>
        <v>36</v>
      </c>
      <c r="L15" s="54">
        <f t="shared" si="4"/>
        <v>0.09230769230769231</v>
      </c>
      <c r="M15" s="50">
        <f>'voti REF 1'!N10</f>
        <v>384</v>
      </c>
    </row>
    <row r="16" spans="1:13" s="50" customFormat="1" ht="19.5" customHeight="1">
      <c r="A16" s="51">
        <v>9</v>
      </c>
      <c r="B16" s="52">
        <f>'voti REF 1'!K11</f>
        <v>468</v>
      </c>
      <c r="C16" s="50">
        <f>'voti REF 1'!O11</f>
        <v>0</v>
      </c>
      <c r="D16" s="53">
        <f t="shared" si="0"/>
        <v>0</v>
      </c>
      <c r="E16" s="50">
        <f>'voti REF 1'!P11</f>
        <v>4</v>
      </c>
      <c r="F16" s="53">
        <f t="shared" si="1"/>
        <v>0.008547008547008548</v>
      </c>
      <c r="G16" s="50">
        <f>'voti REF 1'!Q11</f>
        <v>3</v>
      </c>
      <c r="H16" s="53">
        <f t="shared" si="2"/>
        <v>0.00641025641025641</v>
      </c>
      <c r="I16" s="51">
        <f>'voti REF 1'!L11</f>
        <v>427</v>
      </c>
      <c r="J16" s="54">
        <f t="shared" si="3"/>
        <v>0.9123931623931624</v>
      </c>
      <c r="K16" s="51">
        <f>'voti REF 1'!M11</f>
        <v>34</v>
      </c>
      <c r="L16" s="54">
        <f t="shared" si="4"/>
        <v>0.07264957264957266</v>
      </c>
      <c r="M16" s="50">
        <f>'voti REF 1'!N11</f>
        <v>461</v>
      </c>
    </row>
    <row r="17" spans="1:13" s="50" customFormat="1" ht="19.5" customHeight="1">
      <c r="A17" s="51">
        <v>10</v>
      </c>
      <c r="B17" s="52">
        <f>'voti REF 1'!K12</f>
        <v>442</v>
      </c>
      <c r="C17" s="50">
        <f>'voti REF 1'!O12</f>
        <v>0</v>
      </c>
      <c r="D17" s="53">
        <f t="shared" si="0"/>
        <v>0</v>
      </c>
      <c r="E17" s="50">
        <f>'voti REF 1'!P12</f>
        <v>5</v>
      </c>
      <c r="F17" s="53">
        <f t="shared" si="1"/>
        <v>0.011312217194570135</v>
      </c>
      <c r="G17" s="50">
        <f>'voti REF 1'!Q12</f>
        <v>0</v>
      </c>
      <c r="H17" s="53">
        <f t="shared" si="2"/>
        <v>0</v>
      </c>
      <c r="I17" s="51">
        <f>'voti REF 1'!L12</f>
        <v>406</v>
      </c>
      <c r="J17" s="54">
        <f t="shared" si="3"/>
        <v>0.918552036199095</v>
      </c>
      <c r="K17" s="51">
        <f>'voti REF 1'!M12</f>
        <v>31</v>
      </c>
      <c r="L17" s="54">
        <f t="shared" si="4"/>
        <v>0.07013574660633484</v>
      </c>
      <c r="M17" s="50">
        <f>'voti REF 1'!N12</f>
        <v>437</v>
      </c>
    </row>
    <row r="18" spans="1:13" s="50" customFormat="1" ht="19.5" customHeight="1">
      <c r="A18" s="51">
        <v>11</v>
      </c>
      <c r="B18" s="52">
        <f>'voti REF 1'!K13</f>
        <v>398</v>
      </c>
      <c r="C18" s="50">
        <f>'voti REF 1'!O13</f>
        <v>0</v>
      </c>
      <c r="D18" s="53">
        <f t="shared" si="0"/>
        <v>0</v>
      </c>
      <c r="E18" s="50">
        <f>'voti REF 1'!P13</f>
        <v>3</v>
      </c>
      <c r="F18" s="53">
        <f t="shared" si="1"/>
        <v>0.007537688442211055</v>
      </c>
      <c r="G18" s="50">
        <f>'voti REF 1'!Q13</f>
        <v>1</v>
      </c>
      <c r="H18" s="53">
        <f t="shared" si="2"/>
        <v>0.002512562814070352</v>
      </c>
      <c r="I18" s="51">
        <f>'voti REF 1'!L13</f>
        <v>356</v>
      </c>
      <c r="J18" s="54">
        <f t="shared" si="3"/>
        <v>0.8944723618090452</v>
      </c>
      <c r="K18" s="51">
        <f>'voti REF 1'!M13</f>
        <v>38</v>
      </c>
      <c r="L18" s="54">
        <f t="shared" si="4"/>
        <v>0.09547738693467336</v>
      </c>
      <c r="M18" s="50">
        <f>'voti REF 1'!N13</f>
        <v>394</v>
      </c>
    </row>
    <row r="19" spans="1:13" s="50" customFormat="1" ht="19.5" customHeight="1">
      <c r="A19" s="51">
        <v>12</v>
      </c>
      <c r="B19" s="52">
        <f>'voti REF 1'!K14</f>
        <v>393</v>
      </c>
      <c r="C19" s="50">
        <f>'voti REF 1'!O14</f>
        <v>0</v>
      </c>
      <c r="D19" s="53">
        <f t="shared" si="0"/>
        <v>0</v>
      </c>
      <c r="E19" s="50">
        <f>'voti REF 1'!P14</f>
        <v>8</v>
      </c>
      <c r="F19" s="53">
        <f t="shared" si="1"/>
        <v>0.020356234096692113</v>
      </c>
      <c r="G19" s="50">
        <f>'voti REF 1'!Q14</f>
        <v>2</v>
      </c>
      <c r="H19" s="53">
        <f t="shared" si="2"/>
        <v>0.005089058524173028</v>
      </c>
      <c r="I19" s="51">
        <f>'voti REF 1'!L14</f>
        <v>367</v>
      </c>
      <c r="J19" s="54">
        <f t="shared" si="3"/>
        <v>0.9338422391857506</v>
      </c>
      <c r="K19" s="51">
        <f>'voti REF 1'!M14</f>
        <v>16</v>
      </c>
      <c r="L19" s="54">
        <f t="shared" si="4"/>
        <v>0.04071246819338423</v>
      </c>
      <c r="M19" s="50">
        <f>'voti REF 1'!N14</f>
        <v>383</v>
      </c>
    </row>
    <row r="20" spans="1:13" s="50" customFormat="1" ht="19.5" customHeight="1">
      <c r="A20" s="51">
        <v>13</v>
      </c>
      <c r="B20" s="52">
        <f>'voti REF 1'!K15</f>
        <v>336</v>
      </c>
      <c r="C20" s="50">
        <f>'voti REF 1'!O15</f>
        <v>0</v>
      </c>
      <c r="D20" s="53">
        <f t="shared" si="0"/>
        <v>0</v>
      </c>
      <c r="E20" s="50">
        <f>'voti REF 1'!P15</f>
        <v>6</v>
      </c>
      <c r="F20" s="53">
        <f t="shared" si="1"/>
        <v>0.017857142857142856</v>
      </c>
      <c r="G20" s="50">
        <f>'voti REF 1'!Q15</f>
        <v>2</v>
      </c>
      <c r="H20" s="53">
        <f t="shared" si="2"/>
        <v>0.005952380952380952</v>
      </c>
      <c r="I20" s="51">
        <f>'voti REF 1'!L15</f>
        <v>292</v>
      </c>
      <c r="J20" s="54">
        <f t="shared" si="3"/>
        <v>0.8690476190476191</v>
      </c>
      <c r="K20" s="51">
        <f>'voti REF 1'!M15</f>
        <v>36</v>
      </c>
      <c r="L20" s="54">
        <f t="shared" si="4"/>
        <v>0.10714285714285714</v>
      </c>
      <c r="M20" s="50">
        <f>'voti REF 1'!N15</f>
        <v>328</v>
      </c>
    </row>
    <row r="21" spans="1:13" s="50" customFormat="1" ht="19.5" customHeight="1">
      <c r="A21" s="51">
        <v>14</v>
      </c>
      <c r="B21" s="52">
        <f>'voti REF 1'!K16</f>
        <v>437</v>
      </c>
      <c r="C21" s="50">
        <f>'voti REF 1'!O16</f>
        <v>0</v>
      </c>
      <c r="D21" s="53">
        <f t="shared" si="0"/>
        <v>0</v>
      </c>
      <c r="E21" s="50">
        <f>'voti REF 1'!P16</f>
        <v>6</v>
      </c>
      <c r="F21" s="53">
        <f t="shared" si="1"/>
        <v>0.013729977116704805</v>
      </c>
      <c r="G21" s="50">
        <f>'voti REF 1'!Q16</f>
        <v>2</v>
      </c>
      <c r="H21" s="53">
        <f t="shared" si="2"/>
        <v>0.004576659038901602</v>
      </c>
      <c r="I21" s="51">
        <f>'voti REF 1'!L16</f>
        <v>388</v>
      </c>
      <c r="J21" s="54">
        <f t="shared" si="3"/>
        <v>0.8878718535469108</v>
      </c>
      <c r="K21" s="51">
        <f>'voti REF 1'!M16</f>
        <v>41</v>
      </c>
      <c r="L21" s="54">
        <f t="shared" si="4"/>
        <v>0.09382151029748284</v>
      </c>
      <c r="M21" s="50">
        <f>'voti REF 1'!N16</f>
        <v>429</v>
      </c>
    </row>
    <row r="22" spans="1:13" s="50" customFormat="1" ht="19.5" customHeight="1">
      <c r="A22" s="51">
        <v>15</v>
      </c>
      <c r="B22" s="52">
        <f>'voti REF 1'!K17</f>
        <v>369</v>
      </c>
      <c r="C22" s="50">
        <f>'voti REF 1'!O17</f>
        <v>0</v>
      </c>
      <c r="D22" s="53">
        <f t="shared" si="0"/>
        <v>0</v>
      </c>
      <c r="E22" s="50">
        <f>'voti REF 1'!P17</f>
        <v>1</v>
      </c>
      <c r="F22" s="53">
        <f t="shared" si="1"/>
        <v>0.0027100271002710027</v>
      </c>
      <c r="G22" s="50">
        <f>'voti REF 1'!Q17</f>
        <v>5</v>
      </c>
      <c r="H22" s="53">
        <f t="shared" si="2"/>
        <v>0.013550135501355014</v>
      </c>
      <c r="I22" s="51">
        <f>'voti REF 1'!L17</f>
        <v>340</v>
      </c>
      <c r="J22" s="54">
        <f t="shared" si="3"/>
        <v>0.9214092140921409</v>
      </c>
      <c r="K22" s="51">
        <f>'voti REF 1'!M17</f>
        <v>23</v>
      </c>
      <c r="L22" s="54">
        <f t="shared" si="4"/>
        <v>0.06233062330623306</v>
      </c>
      <c r="M22" s="50">
        <f>'voti REF 1'!N17</f>
        <v>363</v>
      </c>
    </row>
    <row r="23" spans="1:13" s="50" customFormat="1" ht="19.5" customHeight="1">
      <c r="A23" s="51">
        <v>16</v>
      </c>
      <c r="B23" s="52">
        <f>'voti REF 1'!K18</f>
        <v>415</v>
      </c>
      <c r="C23" s="50">
        <f>'voti REF 1'!O18</f>
        <v>0</v>
      </c>
      <c r="D23" s="53">
        <f t="shared" si="0"/>
        <v>0</v>
      </c>
      <c r="E23" s="50">
        <f>'voti REF 1'!P18</f>
        <v>6</v>
      </c>
      <c r="F23" s="53">
        <f t="shared" si="1"/>
        <v>0.014457831325301205</v>
      </c>
      <c r="G23" s="50">
        <f>'voti REF 1'!Q18</f>
        <v>2</v>
      </c>
      <c r="H23" s="53">
        <f t="shared" si="2"/>
        <v>0.004819277108433735</v>
      </c>
      <c r="I23" s="51">
        <f>'voti REF 1'!L18</f>
        <v>378</v>
      </c>
      <c r="J23" s="54">
        <f t="shared" si="3"/>
        <v>0.9108433734939759</v>
      </c>
      <c r="K23" s="51">
        <f>'voti REF 1'!M18</f>
        <v>29</v>
      </c>
      <c r="L23" s="54">
        <f t="shared" si="4"/>
        <v>0.06987951807228916</v>
      </c>
      <c r="M23" s="50">
        <f>'voti REF 1'!N18</f>
        <v>407</v>
      </c>
    </row>
    <row r="24" spans="1:13" s="50" customFormat="1" ht="19.5" customHeight="1">
      <c r="A24" s="51">
        <v>17</v>
      </c>
      <c r="B24" s="52">
        <f>'voti REF 1'!K19</f>
        <v>362</v>
      </c>
      <c r="C24" s="50">
        <f>'voti REF 1'!O19</f>
        <v>0</v>
      </c>
      <c r="D24" s="53">
        <f t="shared" si="0"/>
        <v>0</v>
      </c>
      <c r="E24" s="50">
        <f>'voti REF 1'!P19</f>
        <v>1</v>
      </c>
      <c r="F24" s="53">
        <f t="shared" si="1"/>
        <v>0.0027624309392265192</v>
      </c>
      <c r="G24" s="50">
        <f>'voti REF 1'!Q19</f>
        <v>2</v>
      </c>
      <c r="H24" s="53">
        <f t="shared" si="2"/>
        <v>0.0055248618784530384</v>
      </c>
      <c r="I24" s="51">
        <f>'voti REF 1'!L19</f>
        <v>334</v>
      </c>
      <c r="J24" s="54">
        <f t="shared" si="3"/>
        <v>0.9226519337016574</v>
      </c>
      <c r="K24" s="51">
        <f>'voti REF 1'!M19</f>
        <v>25</v>
      </c>
      <c r="L24" s="54">
        <f t="shared" si="4"/>
        <v>0.06906077348066299</v>
      </c>
      <c r="M24" s="50">
        <f>'voti REF 1'!N19</f>
        <v>359</v>
      </c>
    </row>
    <row r="25" spans="1:13" s="50" customFormat="1" ht="19.5" customHeight="1">
      <c r="A25" s="51">
        <v>18</v>
      </c>
      <c r="B25" s="52">
        <f>'voti REF 1'!K20</f>
        <v>412</v>
      </c>
      <c r="C25" s="50">
        <f>'voti REF 1'!O20</f>
        <v>0</v>
      </c>
      <c r="D25" s="53">
        <f t="shared" si="0"/>
        <v>0</v>
      </c>
      <c r="E25" s="50">
        <f>'voti REF 1'!P20</f>
        <v>13</v>
      </c>
      <c r="F25" s="53">
        <f t="shared" si="1"/>
        <v>0.03155339805825243</v>
      </c>
      <c r="G25" s="50">
        <f>'voti REF 1'!Q20</f>
        <v>0</v>
      </c>
      <c r="H25" s="53">
        <f t="shared" si="2"/>
        <v>0</v>
      </c>
      <c r="I25" s="51">
        <f>'voti REF 1'!L20</f>
        <v>367</v>
      </c>
      <c r="J25" s="54">
        <f t="shared" si="3"/>
        <v>0.8907766990291263</v>
      </c>
      <c r="K25" s="51">
        <f>'voti REF 1'!M20</f>
        <v>32</v>
      </c>
      <c r="L25" s="54">
        <f t="shared" si="4"/>
        <v>0.07766990291262135</v>
      </c>
      <c r="M25" s="50">
        <f>'voti REF 1'!N20</f>
        <v>399</v>
      </c>
    </row>
    <row r="26" spans="1:13" s="50" customFormat="1" ht="19.5" customHeight="1">
      <c r="A26" s="51">
        <v>19</v>
      </c>
      <c r="B26" s="52">
        <f>'voti REF 1'!K21</f>
        <v>393</v>
      </c>
      <c r="C26" s="50">
        <f>'voti REF 1'!O21</f>
        <v>0</v>
      </c>
      <c r="D26" s="53">
        <f t="shared" si="0"/>
        <v>0</v>
      </c>
      <c r="E26" s="50">
        <f>'voti REF 1'!P21</f>
        <v>9</v>
      </c>
      <c r="F26" s="53">
        <f t="shared" si="1"/>
        <v>0.022900763358778626</v>
      </c>
      <c r="G26" s="50">
        <f>'voti REF 1'!Q21</f>
        <v>5</v>
      </c>
      <c r="H26" s="53">
        <f t="shared" si="2"/>
        <v>0.01272264631043257</v>
      </c>
      <c r="I26" s="51">
        <f>'voti REF 1'!L21</f>
        <v>346</v>
      </c>
      <c r="J26" s="54">
        <f t="shared" si="3"/>
        <v>0.8804071246819338</v>
      </c>
      <c r="K26" s="51">
        <f>'voti REF 1'!M21</f>
        <v>33</v>
      </c>
      <c r="L26" s="54">
        <f t="shared" si="4"/>
        <v>0.08396946564885496</v>
      </c>
      <c r="M26" s="50">
        <f>'voti REF 1'!N21</f>
        <v>379</v>
      </c>
    </row>
    <row r="27" spans="1:13" s="50" customFormat="1" ht="19.5" customHeight="1">
      <c r="A27" s="51">
        <v>20</v>
      </c>
      <c r="B27" s="52">
        <f>'voti REF 1'!K22</f>
        <v>467</v>
      </c>
      <c r="C27" s="50">
        <f>'voti REF 1'!O22</f>
        <v>0</v>
      </c>
      <c r="D27" s="53">
        <f t="shared" si="0"/>
        <v>0</v>
      </c>
      <c r="E27" s="50">
        <f>'voti REF 1'!P22</f>
        <v>1</v>
      </c>
      <c r="F27" s="53">
        <f t="shared" si="1"/>
        <v>0.0021413276231263384</v>
      </c>
      <c r="G27" s="50">
        <f>'voti REF 1'!Q22</f>
        <v>1</v>
      </c>
      <c r="H27" s="53">
        <f t="shared" si="2"/>
        <v>0.0021413276231263384</v>
      </c>
      <c r="I27" s="51">
        <f>'voti REF 1'!L22</f>
        <v>426</v>
      </c>
      <c r="J27" s="54">
        <f t="shared" si="3"/>
        <v>0.9122055674518201</v>
      </c>
      <c r="K27" s="51">
        <f>'voti REF 1'!M22</f>
        <v>39</v>
      </c>
      <c r="L27" s="54">
        <f t="shared" si="4"/>
        <v>0.0835117773019272</v>
      </c>
      <c r="M27" s="50">
        <f>'voti REF 1'!N22</f>
        <v>465</v>
      </c>
    </row>
    <row r="28" spans="1:13" s="50" customFormat="1" ht="19.5" customHeight="1">
      <c r="A28" s="51">
        <v>21</v>
      </c>
      <c r="B28" s="52">
        <f>'voti REF 1'!K23</f>
        <v>448</v>
      </c>
      <c r="C28" s="50">
        <f>'voti REF 1'!O23</f>
        <v>0</v>
      </c>
      <c r="D28" s="53">
        <f t="shared" si="0"/>
        <v>0</v>
      </c>
      <c r="E28" s="50">
        <f>'voti REF 1'!P23</f>
        <v>5</v>
      </c>
      <c r="F28" s="53">
        <f t="shared" si="1"/>
        <v>0.011160714285714286</v>
      </c>
      <c r="G28" s="50">
        <f>'voti REF 1'!Q23</f>
        <v>1</v>
      </c>
      <c r="H28" s="53">
        <f t="shared" si="2"/>
        <v>0.002232142857142857</v>
      </c>
      <c r="I28" s="51">
        <f>'voti REF 1'!L23</f>
        <v>412</v>
      </c>
      <c r="J28" s="54">
        <f t="shared" si="3"/>
        <v>0.9196428571428571</v>
      </c>
      <c r="K28" s="51">
        <f>'voti REF 1'!M23</f>
        <v>30</v>
      </c>
      <c r="L28" s="54">
        <f t="shared" si="4"/>
        <v>0.06696428571428571</v>
      </c>
      <c r="M28" s="50">
        <f>'voti REF 1'!N23</f>
        <v>442</v>
      </c>
    </row>
    <row r="29" spans="1:13" s="50" customFormat="1" ht="19.5" customHeight="1">
      <c r="A29" s="51">
        <v>22</v>
      </c>
      <c r="B29" s="52">
        <f>'voti REF 1'!K24</f>
        <v>380</v>
      </c>
      <c r="C29" s="50">
        <f>'voti REF 1'!O24</f>
        <v>0</v>
      </c>
      <c r="D29" s="53">
        <f t="shared" si="0"/>
        <v>0</v>
      </c>
      <c r="E29" s="50">
        <f>'voti REF 1'!P24</f>
        <v>4</v>
      </c>
      <c r="F29" s="53">
        <f t="shared" si="1"/>
        <v>0.010526315789473684</v>
      </c>
      <c r="G29" s="50">
        <f>'voti REF 1'!Q24</f>
        <v>0</v>
      </c>
      <c r="H29" s="53">
        <f t="shared" si="2"/>
        <v>0</v>
      </c>
      <c r="I29" s="51">
        <f>'voti REF 1'!L24</f>
        <v>345</v>
      </c>
      <c r="J29" s="54">
        <f t="shared" si="3"/>
        <v>0.9078947368421053</v>
      </c>
      <c r="K29" s="51">
        <f>'voti REF 1'!M24</f>
        <v>31</v>
      </c>
      <c r="L29" s="54">
        <f t="shared" si="4"/>
        <v>0.08157894736842106</v>
      </c>
      <c r="M29" s="50">
        <f>'voti REF 1'!N24</f>
        <v>376</v>
      </c>
    </row>
    <row r="30" spans="1:13" s="50" customFormat="1" ht="19.5" customHeight="1">
      <c r="A30" s="51">
        <v>23</v>
      </c>
      <c r="B30" s="52">
        <f>'voti REF 1'!K25</f>
        <v>404</v>
      </c>
      <c r="C30" s="50">
        <f>'voti REF 1'!O25</f>
        <v>0</v>
      </c>
      <c r="D30" s="53">
        <f t="shared" si="0"/>
        <v>0</v>
      </c>
      <c r="E30" s="50">
        <f>'voti REF 1'!P25</f>
        <v>7</v>
      </c>
      <c r="F30" s="53">
        <f t="shared" si="1"/>
        <v>0.017326732673267328</v>
      </c>
      <c r="G30" s="50">
        <f>'voti REF 1'!Q25</f>
        <v>1</v>
      </c>
      <c r="H30" s="53">
        <f t="shared" si="2"/>
        <v>0.0024752475247524753</v>
      </c>
      <c r="I30" s="51">
        <f>'voti REF 1'!L25</f>
        <v>377</v>
      </c>
      <c r="J30" s="54">
        <f t="shared" si="3"/>
        <v>0.9331683168316832</v>
      </c>
      <c r="K30" s="51">
        <f>'voti REF 1'!M25</f>
        <v>19</v>
      </c>
      <c r="L30" s="54">
        <f t="shared" si="4"/>
        <v>0.04702970297029703</v>
      </c>
      <c r="M30" s="50">
        <f>'voti REF 1'!N25</f>
        <v>396</v>
      </c>
    </row>
    <row r="31" spans="1:13" s="50" customFormat="1" ht="19.5" customHeight="1">
      <c r="A31" s="51">
        <v>24</v>
      </c>
      <c r="B31" s="52">
        <f>'voti REF 1'!K26</f>
        <v>540</v>
      </c>
      <c r="C31" s="50">
        <f>'voti REF 1'!O26</f>
        <v>0</v>
      </c>
      <c r="D31" s="53">
        <f t="shared" si="0"/>
        <v>0</v>
      </c>
      <c r="E31" s="50">
        <f>'voti REF 1'!P26</f>
        <v>7</v>
      </c>
      <c r="F31" s="53">
        <f t="shared" si="1"/>
        <v>0.012962962962962963</v>
      </c>
      <c r="G31" s="50">
        <f>'voti REF 1'!Q26</f>
        <v>7</v>
      </c>
      <c r="H31" s="53">
        <f t="shared" si="2"/>
        <v>0.012962962962962963</v>
      </c>
      <c r="I31" s="51">
        <f>'voti REF 1'!L26</f>
        <v>497</v>
      </c>
      <c r="J31" s="54">
        <f t="shared" si="3"/>
        <v>0.9203703703703704</v>
      </c>
      <c r="K31" s="51">
        <f>'voti REF 1'!M26</f>
        <v>29</v>
      </c>
      <c r="L31" s="54">
        <f t="shared" si="4"/>
        <v>0.053703703703703705</v>
      </c>
      <c r="M31" s="50">
        <f>'voti REF 1'!N26</f>
        <v>526</v>
      </c>
    </row>
    <row r="32" spans="1:13" s="50" customFormat="1" ht="19.5" customHeight="1">
      <c r="A32" s="51">
        <v>25</v>
      </c>
      <c r="B32" s="52">
        <f>'voti REF 1'!K27</f>
        <v>462</v>
      </c>
      <c r="C32" s="50">
        <f>'voti REF 1'!O27</f>
        <v>0</v>
      </c>
      <c r="D32" s="53">
        <f t="shared" si="0"/>
        <v>0</v>
      </c>
      <c r="E32" s="50">
        <f>'voti REF 1'!P27</f>
        <v>2</v>
      </c>
      <c r="F32" s="53">
        <f t="shared" si="1"/>
        <v>0.004329004329004329</v>
      </c>
      <c r="G32" s="50">
        <f>'voti REF 1'!Q27</f>
        <v>4</v>
      </c>
      <c r="H32" s="53">
        <f t="shared" si="2"/>
        <v>0.008658008658008658</v>
      </c>
      <c r="I32" s="51">
        <f>'voti REF 1'!L27</f>
        <v>431</v>
      </c>
      <c r="J32" s="54">
        <f t="shared" si="3"/>
        <v>0.9329004329004329</v>
      </c>
      <c r="K32" s="51">
        <f>'voti REF 1'!M27</f>
        <v>25</v>
      </c>
      <c r="L32" s="54">
        <f t="shared" si="4"/>
        <v>0.05411255411255411</v>
      </c>
      <c r="M32" s="50">
        <f>'voti REF 1'!N27</f>
        <v>456</v>
      </c>
    </row>
    <row r="33" spans="1:13" s="50" customFormat="1" ht="19.5" customHeight="1">
      <c r="A33" s="51">
        <v>26</v>
      </c>
      <c r="B33" s="52">
        <f>'voti REF 1'!K28</f>
        <v>441</v>
      </c>
      <c r="C33" s="50">
        <f>'voti REF 1'!O28</f>
        <v>0</v>
      </c>
      <c r="D33" s="53">
        <f t="shared" si="0"/>
        <v>0</v>
      </c>
      <c r="E33" s="50">
        <f>'voti REF 1'!P28</f>
        <v>7</v>
      </c>
      <c r="F33" s="53">
        <f t="shared" si="1"/>
        <v>0.015873015873015872</v>
      </c>
      <c r="G33" s="50">
        <f>'voti REF 1'!Q28</f>
        <v>5</v>
      </c>
      <c r="H33" s="53">
        <f t="shared" si="2"/>
        <v>0.011337868480725623</v>
      </c>
      <c r="I33" s="51">
        <f>'voti REF 1'!L28</f>
        <v>406</v>
      </c>
      <c r="J33" s="54">
        <f t="shared" si="3"/>
        <v>0.9206349206349206</v>
      </c>
      <c r="K33" s="51">
        <f>'voti REF 1'!M28</f>
        <v>23</v>
      </c>
      <c r="L33" s="54">
        <f t="shared" si="4"/>
        <v>0.05215419501133787</v>
      </c>
      <c r="M33" s="50">
        <f>'voti REF 1'!N28</f>
        <v>429</v>
      </c>
    </row>
    <row r="34" spans="1:13" s="50" customFormat="1" ht="19.5" customHeight="1">
      <c r="A34" s="51">
        <v>27</v>
      </c>
      <c r="B34" s="52">
        <f>'voti REF 1'!K29</f>
        <v>393</v>
      </c>
      <c r="C34" s="50">
        <f>'voti REF 1'!O29</f>
        <v>0</v>
      </c>
      <c r="D34" s="53">
        <f t="shared" si="0"/>
        <v>0</v>
      </c>
      <c r="E34" s="50">
        <f>'voti REF 1'!P29</f>
        <v>2</v>
      </c>
      <c r="F34" s="53">
        <f t="shared" si="1"/>
        <v>0.005089058524173028</v>
      </c>
      <c r="G34" s="50">
        <f>'voti REF 1'!Q29</f>
        <v>3</v>
      </c>
      <c r="H34" s="53">
        <f t="shared" si="2"/>
        <v>0.007633587786259542</v>
      </c>
      <c r="I34" s="51">
        <f>'voti REF 1'!L29</f>
        <v>363</v>
      </c>
      <c r="J34" s="54">
        <f t="shared" si="3"/>
        <v>0.9236641221374046</v>
      </c>
      <c r="K34" s="51">
        <f>'voti REF 1'!M29</f>
        <v>25</v>
      </c>
      <c r="L34" s="54">
        <f t="shared" si="4"/>
        <v>0.06361323155216285</v>
      </c>
      <c r="M34" s="50">
        <f>'voti REF 1'!N29</f>
        <v>388</v>
      </c>
    </row>
    <row r="35" spans="1:13" s="50" customFormat="1" ht="19.5" customHeight="1">
      <c r="A35" s="51">
        <v>28</v>
      </c>
      <c r="B35" s="52">
        <f>'voti REF 1'!K30</f>
        <v>287</v>
      </c>
      <c r="C35" s="50">
        <f>'voti REF 1'!O30</f>
        <v>0</v>
      </c>
      <c r="D35" s="53">
        <f t="shared" si="0"/>
        <v>0</v>
      </c>
      <c r="E35" s="50">
        <f>'voti REF 1'!P30</f>
        <v>4</v>
      </c>
      <c r="F35" s="53">
        <f t="shared" si="1"/>
        <v>0.013937282229965157</v>
      </c>
      <c r="G35" s="50">
        <f>'voti REF 1'!Q30</f>
        <v>0</v>
      </c>
      <c r="H35" s="53">
        <f t="shared" si="2"/>
        <v>0</v>
      </c>
      <c r="I35" s="51">
        <f>'voti REF 1'!L30</f>
        <v>274</v>
      </c>
      <c r="J35" s="54">
        <f t="shared" si="3"/>
        <v>0.9547038327526133</v>
      </c>
      <c r="K35" s="51">
        <f>'voti REF 1'!M30</f>
        <v>9</v>
      </c>
      <c r="L35" s="54">
        <f t="shared" si="4"/>
        <v>0.0313588850174216</v>
      </c>
      <c r="M35" s="50">
        <f>'voti REF 1'!N30</f>
        <v>283</v>
      </c>
    </row>
    <row r="36" spans="1:13" s="50" customFormat="1" ht="19.5" customHeight="1">
      <c r="A36" s="51">
        <v>29</v>
      </c>
      <c r="B36" s="52">
        <f>'voti REF 1'!K31</f>
        <v>347</v>
      </c>
      <c r="C36" s="50">
        <f>'voti REF 1'!O31</f>
        <v>0</v>
      </c>
      <c r="D36" s="53">
        <f t="shared" si="0"/>
        <v>0</v>
      </c>
      <c r="E36" s="50">
        <f>'voti REF 1'!P31</f>
        <v>4</v>
      </c>
      <c r="F36" s="53">
        <f t="shared" si="1"/>
        <v>0.011527377521613832</v>
      </c>
      <c r="G36" s="50">
        <f>'voti REF 1'!Q31</f>
        <v>1</v>
      </c>
      <c r="H36" s="53">
        <f t="shared" si="2"/>
        <v>0.002881844380403458</v>
      </c>
      <c r="I36" s="51">
        <f>'voti REF 1'!L31</f>
        <v>326</v>
      </c>
      <c r="J36" s="54">
        <f t="shared" si="3"/>
        <v>0.9394812680115274</v>
      </c>
      <c r="K36" s="51">
        <f>'voti REF 1'!M31</f>
        <v>16</v>
      </c>
      <c r="L36" s="54">
        <f t="shared" si="4"/>
        <v>0.04610951008645533</v>
      </c>
      <c r="M36" s="50">
        <f>'voti REF 1'!N31</f>
        <v>342</v>
      </c>
    </row>
    <row r="37" spans="1:13" s="50" customFormat="1" ht="19.5" customHeight="1">
      <c r="A37" s="51">
        <v>30</v>
      </c>
      <c r="B37" s="52">
        <f>'voti REF 1'!K32</f>
        <v>376</v>
      </c>
      <c r="C37" s="50">
        <f>'voti REF 1'!O32</f>
        <v>0</v>
      </c>
      <c r="D37" s="53">
        <f t="shared" si="0"/>
        <v>0</v>
      </c>
      <c r="E37" s="50">
        <f>'voti REF 1'!P32</f>
        <v>4</v>
      </c>
      <c r="F37" s="53">
        <f t="shared" si="1"/>
        <v>0.010638297872340425</v>
      </c>
      <c r="G37" s="50">
        <f>'voti REF 1'!Q32</f>
        <v>2</v>
      </c>
      <c r="H37" s="53">
        <f t="shared" si="2"/>
        <v>0.005319148936170213</v>
      </c>
      <c r="I37" s="51">
        <f>'voti REF 1'!L32</f>
        <v>356</v>
      </c>
      <c r="J37" s="54">
        <f t="shared" si="3"/>
        <v>0.9468085106382979</v>
      </c>
      <c r="K37" s="51">
        <f>'voti REF 1'!M32</f>
        <v>14</v>
      </c>
      <c r="L37" s="54">
        <f t="shared" si="4"/>
        <v>0.03723404255319149</v>
      </c>
      <c r="M37" s="50">
        <f>'voti REF 1'!N32</f>
        <v>370</v>
      </c>
    </row>
    <row r="38" spans="1:13" s="50" customFormat="1" ht="19.5" customHeight="1">
      <c r="A38" s="51">
        <v>31</v>
      </c>
      <c r="B38" s="52">
        <f>'voti REF 1'!K33</f>
        <v>386</v>
      </c>
      <c r="C38" s="50">
        <f>'voti REF 1'!O33</f>
        <v>0</v>
      </c>
      <c r="D38" s="53">
        <f t="shared" si="0"/>
        <v>0</v>
      </c>
      <c r="E38" s="50">
        <f>'voti REF 1'!P33</f>
        <v>8</v>
      </c>
      <c r="F38" s="53">
        <f t="shared" si="1"/>
        <v>0.02072538860103627</v>
      </c>
      <c r="G38" s="50">
        <f>'voti REF 1'!Q33</f>
        <v>2</v>
      </c>
      <c r="H38" s="53">
        <f t="shared" si="2"/>
        <v>0.0051813471502590676</v>
      </c>
      <c r="I38" s="51">
        <f>'voti REF 1'!L33</f>
        <v>347</v>
      </c>
      <c r="J38" s="54">
        <f t="shared" si="3"/>
        <v>0.8989637305699482</v>
      </c>
      <c r="K38" s="51">
        <f>'voti REF 1'!M33</f>
        <v>29</v>
      </c>
      <c r="L38" s="54">
        <f t="shared" si="4"/>
        <v>0.07512953367875648</v>
      </c>
      <c r="M38" s="50">
        <f>'voti REF 1'!N33</f>
        <v>376</v>
      </c>
    </row>
    <row r="39" spans="1:13" s="50" customFormat="1" ht="19.5" customHeight="1">
      <c r="A39" s="51">
        <v>32</v>
      </c>
      <c r="B39" s="52">
        <f>'voti REF 1'!K34</f>
        <v>337</v>
      </c>
      <c r="C39" s="50">
        <f>'voti REF 1'!O34</f>
        <v>0</v>
      </c>
      <c r="D39" s="53">
        <f t="shared" si="0"/>
        <v>0</v>
      </c>
      <c r="E39" s="50">
        <f>'voti REF 1'!P34</f>
        <v>2</v>
      </c>
      <c r="F39" s="53">
        <f t="shared" si="1"/>
        <v>0.005934718100890208</v>
      </c>
      <c r="G39" s="50">
        <f>'voti REF 1'!Q34</f>
        <v>1</v>
      </c>
      <c r="H39" s="53">
        <f t="shared" si="2"/>
        <v>0.002967359050445104</v>
      </c>
      <c r="I39" s="51">
        <f>'voti REF 1'!L34</f>
        <v>311</v>
      </c>
      <c r="J39" s="54">
        <f t="shared" si="3"/>
        <v>0.9228486646884273</v>
      </c>
      <c r="K39" s="51">
        <f>'voti REF 1'!M34</f>
        <v>23</v>
      </c>
      <c r="L39" s="54">
        <f t="shared" si="4"/>
        <v>0.06824925816023739</v>
      </c>
      <c r="M39" s="50">
        <f>'voti REF 1'!N34</f>
        <v>334</v>
      </c>
    </row>
    <row r="40" spans="1:13" s="50" customFormat="1" ht="19.5" customHeight="1">
      <c r="A40" s="51">
        <v>33</v>
      </c>
      <c r="B40" s="52">
        <f>'voti REF 1'!K35</f>
        <v>409</v>
      </c>
      <c r="C40" s="50">
        <f>'voti REF 1'!O35</f>
        <v>0</v>
      </c>
      <c r="D40" s="53">
        <f t="shared" si="0"/>
        <v>0</v>
      </c>
      <c r="E40" s="50">
        <f>'voti REF 1'!P35</f>
        <v>5</v>
      </c>
      <c r="F40" s="53">
        <f t="shared" si="1"/>
        <v>0.012224938875305624</v>
      </c>
      <c r="G40" s="50">
        <f>'voti REF 1'!Q35</f>
        <v>0</v>
      </c>
      <c r="H40" s="53">
        <f t="shared" si="2"/>
        <v>0</v>
      </c>
      <c r="I40" s="51">
        <f>'voti REF 1'!L35</f>
        <v>373</v>
      </c>
      <c r="J40" s="54">
        <f t="shared" si="3"/>
        <v>0.9119804400977995</v>
      </c>
      <c r="K40" s="51">
        <f>'voti REF 1'!M35</f>
        <v>31</v>
      </c>
      <c r="L40" s="54">
        <f t="shared" si="4"/>
        <v>0.07579462102689487</v>
      </c>
      <c r="M40" s="50">
        <f>'voti REF 1'!N35</f>
        <v>404</v>
      </c>
    </row>
    <row r="41" spans="1:13" s="50" customFormat="1" ht="19.5" customHeight="1">
      <c r="A41" s="51">
        <v>34</v>
      </c>
      <c r="B41" s="52">
        <f>'voti REF 1'!K36</f>
        <v>386</v>
      </c>
      <c r="C41" s="50">
        <f>'voti REF 1'!O36</f>
        <v>0</v>
      </c>
      <c r="D41" s="53">
        <f t="shared" si="0"/>
        <v>0</v>
      </c>
      <c r="E41" s="50">
        <f>'voti REF 1'!P36</f>
        <v>6</v>
      </c>
      <c r="F41" s="53">
        <f t="shared" si="1"/>
        <v>0.015544041450777202</v>
      </c>
      <c r="G41" s="50">
        <f>'voti REF 1'!Q36</f>
        <v>1</v>
      </c>
      <c r="H41" s="53">
        <f t="shared" si="2"/>
        <v>0.0025906735751295338</v>
      </c>
      <c r="I41" s="51">
        <f>'voti REF 1'!L36</f>
        <v>351</v>
      </c>
      <c r="J41" s="54">
        <f t="shared" si="3"/>
        <v>0.9093264248704663</v>
      </c>
      <c r="K41" s="51">
        <f>'voti REF 1'!M36</f>
        <v>28</v>
      </c>
      <c r="L41" s="54">
        <f t="shared" si="4"/>
        <v>0.07253886010362694</v>
      </c>
      <c r="M41" s="50">
        <f>'voti REF 1'!N36</f>
        <v>379</v>
      </c>
    </row>
    <row r="42" spans="1:13" s="50" customFormat="1" ht="19.5" customHeight="1">
      <c r="A42" s="51">
        <v>35</v>
      </c>
      <c r="B42" s="52">
        <f>'voti REF 1'!K37</f>
        <v>48</v>
      </c>
      <c r="C42" s="50">
        <f>'voti REF 1'!O37</f>
        <v>0</v>
      </c>
      <c r="D42" s="53">
        <f t="shared" si="0"/>
        <v>0</v>
      </c>
      <c r="E42" s="50">
        <f>'voti REF 1'!P37</f>
        <v>1</v>
      </c>
      <c r="F42" s="53">
        <f t="shared" si="1"/>
        <v>0.020833333333333332</v>
      </c>
      <c r="G42" s="50">
        <f>'voti REF 1'!Q37</f>
        <v>0</v>
      </c>
      <c r="H42" s="53">
        <f t="shared" si="2"/>
        <v>0</v>
      </c>
      <c r="I42" s="51">
        <f>'voti REF 1'!L37</f>
        <v>43</v>
      </c>
      <c r="J42" s="54">
        <f t="shared" si="3"/>
        <v>0.8958333333333334</v>
      </c>
      <c r="K42" s="51">
        <f>'voti REF 1'!M37</f>
        <v>4</v>
      </c>
      <c r="L42" s="54">
        <f t="shared" si="4"/>
        <v>0.08333333333333333</v>
      </c>
      <c r="M42" s="50">
        <f>'voti REF 1'!N37</f>
        <v>47</v>
      </c>
    </row>
    <row r="43" spans="1:13" s="50" customFormat="1" ht="19.5" customHeight="1">
      <c r="A43" s="51">
        <v>36</v>
      </c>
      <c r="B43" s="52">
        <f>'voti REF 1'!K38</f>
        <v>650</v>
      </c>
      <c r="C43" s="50">
        <f>'voti REF 1'!O38</f>
        <v>0</v>
      </c>
      <c r="D43" s="53">
        <f t="shared" si="0"/>
        <v>0</v>
      </c>
      <c r="E43" s="50">
        <f>'voti REF 1'!P38</f>
        <v>13</v>
      </c>
      <c r="F43" s="53">
        <f t="shared" si="1"/>
        <v>0.02</v>
      </c>
      <c r="G43" s="50">
        <f>'voti REF 1'!Q38</f>
        <v>4</v>
      </c>
      <c r="H43" s="53">
        <f t="shared" si="2"/>
        <v>0.006153846153846154</v>
      </c>
      <c r="I43" s="51">
        <f>'voti REF 1'!L38</f>
        <v>584</v>
      </c>
      <c r="J43" s="54">
        <f t="shared" si="3"/>
        <v>0.8984615384615384</v>
      </c>
      <c r="K43" s="51">
        <f>'voti REF 1'!M38</f>
        <v>49</v>
      </c>
      <c r="L43" s="54">
        <f t="shared" si="4"/>
        <v>0.07538461538461538</v>
      </c>
      <c r="M43" s="50">
        <f>'voti REF 1'!N38</f>
        <v>633</v>
      </c>
    </row>
    <row r="44" spans="1:13" s="50" customFormat="1" ht="19.5" customHeight="1">
      <c r="A44" s="51">
        <v>37</v>
      </c>
      <c r="B44" s="52">
        <f>'voti REF 1'!K39</f>
        <v>481</v>
      </c>
      <c r="C44" s="50">
        <f>'voti REF 1'!O39</f>
        <v>0</v>
      </c>
      <c r="D44" s="53">
        <f t="shared" si="0"/>
        <v>0</v>
      </c>
      <c r="E44" s="50">
        <f>'voti REF 1'!P39</f>
        <v>3</v>
      </c>
      <c r="F44" s="53">
        <f t="shared" si="1"/>
        <v>0.006237006237006237</v>
      </c>
      <c r="G44" s="50">
        <f>'voti REF 1'!Q39</f>
        <v>4</v>
      </c>
      <c r="H44" s="53">
        <f t="shared" si="2"/>
        <v>0.008316008316008316</v>
      </c>
      <c r="I44" s="51">
        <f>'voti REF 1'!L39</f>
        <v>437</v>
      </c>
      <c r="J44" s="54">
        <f t="shared" si="3"/>
        <v>0.9085239085239085</v>
      </c>
      <c r="K44" s="51">
        <f>'voti REF 1'!M39</f>
        <v>37</v>
      </c>
      <c r="L44" s="54">
        <f t="shared" si="4"/>
        <v>0.07692307692307693</v>
      </c>
      <c r="M44" s="50">
        <f>'voti REF 1'!N39</f>
        <v>474</v>
      </c>
    </row>
    <row r="45" spans="1:13" s="50" customFormat="1" ht="19.5" customHeight="1">
      <c r="A45" s="51">
        <v>38</v>
      </c>
      <c r="B45" s="52">
        <f>'voti REF 1'!K40</f>
        <v>421</v>
      </c>
      <c r="C45" s="50">
        <f>'voti REF 1'!O40</f>
        <v>0</v>
      </c>
      <c r="D45" s="53">
        <f t="shared" si="0"/>
        <v>0</v>
      </c>
      <c r="E45" s="50">
        <f>'voti REF 1'!P40</f>
        <v>2</v>
      </c>
      <c r="F45" s="53">
        <f t="shared" si="1"/>
        <v>0.004750593824228029</v>
      </c>
      <c r="G45" s="50">
        <f>'voti REF 1'!Q40</f>
        <v>4</v>
      </c>
      <c r="H45" s="53">
        <f t="shared" si="2"/>
        <v>0.009501187648456057</v>
      </c>
      <c r="I45" s="51">
        <f>'voti REF 1'!L40</f>
        <v>386</v>
      </c>
      <c r="J45" s="54">
        <f t="shared" si="3"/>
        <v>0.9168646080760094</v>
      </c>
      <c r="K45" s="51">
        <f>'voti REF 1'!M40</f>
        <v>29</v>
      </c>
      <c r="L45" s="54">
        <f t="shared" si="4"/>
        <v>0.0688836104513064</v>
      </c>
      <c r="M45" s="50">
        <f>'voti REF 1'!N40</f>
        <v>415</v>
      </c>
    </row>
    <row r="46" spans="1:13" s="50" customFormat="1" ht="19.5" customHeight="1">
      <c r="A46" s="51">
        <v>39</v>
      </c>
      <c r="B46" s="52">
        <f>'voti REF 1'!K41</f>
        <v>339</v>
      </c>
      <c r="C46" s="50">
        <f>'voti REF 1'!O41</f>
        <v>0</v>
      </c>
      <c r="D46" s="53">
        <f t="shared" si="0"/>
        <v>0</v>
      </c>
      <c r="E46" s="50">
        <f>'voti REF 1'!P41</f>
        <v>4</v>
      </c>
      <c r="F46" s="53">
        <f t="shared" si="1"/>
        <v>0.011799410029498525</v>
      </c>
      <c r="G46" s="50">
        <f>'voti REF 1'!Q41</f>
        <v>2</v>
      </c>
      <c r="H46" s="53">
        <f t="shared" si="2"/>
        <v>0.0058997050147492625</v>
      </c>
      <c r="I46" s="51">
        <f>'voti REF 1'!L41</f>
        <v>312</v>
      </c>
      <c r="J46" s="54">
        <f t="shared" si="3"/>
        <v>0.9203539823008849</v>
      </c>
      <c r="K46" s="51">
        <f>'voti REF 1'!M41</f>
        <v>21</v>
      </c>
      <c r="L46" s="54">
        <f t="shared" si="4"/>
        <v>0.061946902654867256</v>
      </c>
      <c r="M46" s="50">
        <f>'voti REF 1'!N41</f>
        <v>333</v>
      </c>
    </row>
    <row r="47" spans="1:13" s="50" customFormat="1" ht="19.5" customHeight="1">
      <c r="A47" s="51">
        <v>40</v>
      </c>
      <c r="B47" s="52">
        <f>'voti REF 1'!K42</f>
        <v>459</v>
      </c>
      <c r="C47" s="50">
        <f>'voti REF 1'!O42</f>
        <v>0</v>
      </c>
      <c r="D47" s="53">
        <f t="shared" si="0"/>
        <v>0</v>
      </c>
      <c r="E47" s="50">
        <f>'voti REF 1'!P42</f>
        <v>1</v>
      </c>
      <c r="F47" s="53">
        <f t="shared" si="1"/>
        <v>0.002178649237472767</v>
      </c>
      <c r="G47" s="50">
        <f>'voti REF 1'!Q42</f>
        <v>3</v>
      </c>
      <c r="H47" s="53">
        <f t="shared" si="2"/>
        <v>0.006535947712418301</v>
      </c>
      <c r="I47" s="51">
        <f>'voti REF 1'!L42</f>
        <v>429</v>
      </c>
      <c r="J47" s="54">
        <f t="shared" si="3"/>
        <v>0.934640522875817</v>
      </c>
      <c r="K47" s="51">
        <f>'voti REF 1'!M42</f>
        <v>26</v>
      </c>
      <c r="L47" s="54">
        <f t="shared" si="4"/>
        <v>0.05664488017429194</v>
      </c>
      <c r="M47" s="50">
        <f>'voti REF 1'!N42</f>
        <v>455</v>
      </c>
    </row>
    <row r="48" spans="1:13" s="50" customFormat="1" ht="19.5" customHeight="1">
      <c r="A48" s="51">
        <v>41</v>
      </c>
      <c r="B48" s="52">
        <f>'voti REF 1'!K43</f>
        <v>408</v>
      </c>
      <c r="C48" s="50">
        <f>'voti REF 1'!O43</f>
        <v>0</v>
      </c>
      <c r="D48" s="53">
        <f t="shared" si="0"/>
        <v>0</v>
      </c>
      <c r="E48" s="50">
        <f>'voti REF 1'!P43</f>
        <v>3</v>
      </c>
      <c r="F48" s="53">
        <f t="shared" si="1"/>
        <v>0.007352941176470588</v>
      </c>
      <c r="G48" s="50">
        <f>'voti REF 1'!Q43</f>
        <v>4</v>
      </c>
      <c r="H48" s="53">
        <f t="shared" si="2"/>
        <v>0.00980392156862745</v>
      </c>
      <c r="I48" s="51">
        <f>'voti REF 1'!L43</f>
        <v>379</v>
      </c>
      <c r="J48" s="54">
        <f t="shared" si="3"/>
        <v>0.928921568627451</v>
      </c>
      <c r="K48" s="51">
        <f>'voti REF 1'!M43</f>
        <v>22</v>
      </c>
      <c r="L48" s="54">
        <f t="shared" si="4"/>
        <v>0.05392156862745098</v>
      </c>
      <c r="M48" s="50">
        <f>'voti REF 1'!N43</f>
        <v>401</v>
      </c>
    </row>
    <row r="49" spans="1:13" s="50" customFormat="1" ht="19.5" customHeight="1">
      <c r="A49" s="51">
        <v>42</v>
      </c>
      <c r="B49" s="52">
        <f>'voti REF 1'!K44</f>
        <v>391</v>
      </c>
      <c r="C49" s="50">
        <f>'voti REF 1'!O44</f>
        <v>0</v>
      </c>
      <c r="D49" s="53">
        <f t="shared" si="0"/>
        <v>0</v>
      </c>
      <c r="E49" s="50">
        <f>'voti REF 1'!P44</f>
        <v>2</v>
      </c>
      <c r="F49" s="53">
        <f t="shared" si="1"/>
        <v>0.005115089514066497</v>
      </c>
      <c r="G49" s="50">
        <f>'voti REF 1'!Q44</f>
        <v>0</v>
      </c>
      <c r="H49" s="53">
        <f t="shared" si="2"/>
        <v>0</v>
      </c>
      <c r="I49" s="51">
        <f>'voti REF 1'!L44</f>
        <v>359</v>
      </c>
      <c r="J49" s="54">
        <f t="shared" si="3"/>
        <v>0.9181585677749361</v>
      </c>
      <c r="K49" s="51">
        <f>'voti REF 1'!M44</f>
        <v>30</v>
      </c>
      <c r="L49" s="54">
        <f t="shared" si="4"/>
        <v>0.07672634271099744</v>
      </c>
      <c r="M49" s="50">
        <f>'voti REF 1'!N44</f>
        <v>389</v>
      </c>
    </row>
    <row r="50" spans="1:13" s="50" customFormat="1" ht="19.5" customHeight="1">
      <c r="A50" s="51">
        <v>43</v>
      </c>
      <c r="B50" s="52">
        <f>'voti REF 1'!K45</f>
        <v>317</v>
      </c>
      <c r="C50" s="50">
        <f>'voti REF 1'!O45</f>
        <v>0</v>
      </c>
      <c r="D50" s="53">
        <f t="shared" si="0"/>
        <v>0</v>
      </c>
      <c r="E50" s="50">
        <f>'voti REF 1'!P45</f>
        <v>5</v>
      </c>
      <c r="F50" s="53">
        <f t="shared" si="1"/>
        <v>0.015772870662460567</v>
      </c>
      <c r="G50" s="50">
        <f>'voti REF 1'!Q45</f>
        <v>1</v>
      </c>
      <c r="H50" s="53">
        <f t="shared" si="2"/>
        <v>0.0031545741324921135</v>
      </c>
      <c r="I50" s="51">
        <f>'voti REF 1'!L45</f>
        <v>285</v>
      </c>
      <c r="J50" s="54">
        <f t="shared" si="3"/>
        <v>0.8990536277602523</v>
      </c>
      <c r="K50" s="51">
        <f>'voti REF 1'!M45</f>
        <v>26</v>
      </c>
      <c r="L50" s="54">
        <f t="shared" si="4"/>
        <v>0.08201892744479496</v>
      </c>
      <c r="M50" s="50">
        <f>'voti REF 1'!N45</f>
        <v>311</v>
      </c>
    </row>
    <row r="51" spans="1:13" s="50" customFormat="1" ht="19.5" customHeight="1">
      <c r="A51" s="51">
        <v>44</v>
      </c>
      <c r="B51" s="52">
        <f>'voti REF 1'!K46</f>
        <v>390</v>
      </c>
      <c r="C51" s="50">
        <f>'voti REF 1'!O46</f>
        <v>0</v>
      </c>
      <c r="D51" s="53">
        <f t="shared" si="0"/>
        <v>0</v>
      </c>
      <c r="E51" s="50">
        <f>'voti REF 1'!P46</f>
        <v>4</v>
      </c>
      <c r="F51" s="53">
        <f t="shared" si="1"/>
        <v>0.010256410256410256</v>
      </c>
      <c r="G51" s="50">
        <f>'voti REF 1'!Q46</f>
        <v>1</v>
      </c>
      <c r="H51" s="53">
        <f t="shared" si="2"/>
        <v>0.002564102564102564</v>
      </c>
      <c r="I51" s="51">
        <f>'voti REF 1'!L46</f>
        <v>360</v>
      </c>
      <c r="J51" s="54">
        <f t="shared" si="3"/>
        <v>0.9230769230769231</v>
      </c>
      <c r="K51" s="51">
        <f>'voti REF 1'!M46</f>
        <v>25</v>
      </c>
      <c r="L51" s="54">
        <f t="shared" si="4"/>
        <v>0.0641025641025641</v>
      </c>
      <c r="M51" s="50">
        <f>'voti REF 1'!N46</f>
        <v>385</v>
      </c>
    </row>
    <row r="52" spans="1:13" s="50" customFormat="1" ht="19.5" customHeight="1">
      <c r="A52" s="51">
        <v>45</v>
      </c>
      <c r="B52" s="52">
        <f>'voti REF 1'!K47</f>
        <v>429</v>
      </c>
      <c r="C52" s="50">
        <f>'voti REF 1'!O47</f>
        <v>0</v>
      </c>
      <c r="D52" s="53">
        <f t="shared" si="0"/>
        <v>0</v>
      </c>
      <c r="E52" s="50">
        <f>'voti REF 1'!P47</f>
        <v>3</v>
      </c>
      <c r="F52" s="53">
        <f t="shared" si="1"/>
        <v>0.006993006993006993</v>
      </c>
      <c r="G52" s="50">
        <f>'voti REF 1'!Q47</f>
        <v>2</v>
      </c>
      <c r="H52" s="53">
        <f t="shared" si="2"/>
        <v>0.004662004662004662</v>
      </c>
      <c r="I52" s="51">
        <f>'voti REF 1'!L47</f>
        <v>392</v>
      </c>
      <c r="J52" s="54">
        <f t="shared" si="3"/>
        <v>0.9137529137529138</v>
      </c>
      <c r="K52" s="51">
        <f>'voti REF 1'!M47</f>
        <v>32</v>
      </c>
      <c r="L52" s="54">
        <f t="shared" si="4"/>
        <v>0.07459207459207459</v>
      </c>
      <c r="M52" s="50">
        <f>'voti REF 1'!N47</f>
        <v>424</v>
      </c>
    </row>
    <row r="53" spans="1:13" s="50" customFormat="1" ht="19.5" customHeight="1">
      <c r="A53" s="51">
        <v>46</v>
      </c>
      <c r="B53" s="52">
        <f>'voti REF 1'!K48</f>
        <v>394</v>
      </c>
      <c r="C53" s="50">
        <f>'voti REF 1'!O48</f>
        <v>0</v>
      </c>
      <c r="D53" s="53">
        <f t="shared" si="0"/>
        <v>0</v>
      </c>
      <c r="E53" s="50">
        <f>'voti REF 1'!P48</f>
        <v>5</v>
      </c>
      <c r="F53" s="53">
        <f t="shared" si="1"/>
        <v>0.012690355329949238</v>
      </c>
      <c r="G53" s="50">
        <f>'voti REF 1'!Q48</f>
        <v>3</v>
      </c>
      <c r="H53" s="53">
        <f t="shared" si="2"/>
        <v>0.007614213197969543</v>
      </c>
      <c r="I53" s="51">
        <f>'voti REF 1'!L48</f>
        <v>358</v>
      </c>
      <c r="J53" s="54">
        <f t="shared" si="3"/>
        <v>0.9086294416243654</v>
      </c>
      <c r="K53" s="51">
        <f>'voti REF 1'!M48</f>
        <v>28</v>
      </c>
      <c r="L53" s="54">
        <f t="shared" si="4"/>
        <v>0.07106598984771574</v>
      </c>
      <c r="M53" s="50">
        <f>'voti REF 1'!N48</f>
        <v>386</v>
      </c>
    </row>
    <row r="54" spans="1:13" s="50" customFormat="1" ht="19.5" customHeight="1">
      <c r="A54" s="51">
        <v>47</v>
      </c>
      <c r="B54" s="52">
        <f>'voti REF 1'!K49</f>
        <v>624</v>
      </c>
      <c r="C54" s="50">
        <f>'voti REF 1'!O49</f>
        <v>0</v>
      </c>
      <c r="D54" s="53">
        <f t="shared" si="0"/>
        <v>0</v>
      </c>
      <c r="E54" s="50">
        <f>'voti REF 1'!P49</f>
        <v>5</v>
      </c>
      <c r="F54" s="53">
        <f t="shared" si="1"/>
        <v>0.008012820512820512</v>
      </c>
      <c r="G54" s="50">
        <f>'voti REF 1'!Q49</f>
        <v>1</v>
      </c>
      <c r="H54" s="53">
        <f t="shared" si="2"/>
        <v>0.0016025641025641025</v>
      </c>
      <c r="I54" s="51">
        <f>'voti REF 1'!L49</f>
        <v>587</v>
      </c>
      <c r="J54" s="54">
        <f t="shared" si="3"/>
        <v>0.9407051282051282</v>
      </c>
      <c r="K54" s="51">
        <f>'voti REF 1'!M49</f>
        <v>31</v>
      </c>
      <c r="L54" s="54">
        <f t="shared" si="4"/>
        <v>0.049679487179487176</v>
      </c>
      <c r="M54" s="50">
        <f>'voti REF 1'!N49</f>
        <v>618</v>
      </c>
    </row>
    <row r="55" spans="1:13" s="50" customFormat="1" ht="19.5" customHeight="1">
      <c r="A55" s="51">
        <v>48</v>
      </c>
      <c r="B55" s="52">
        <f>'voti REF 1'!K50</f>
        <v>367</v>
      </c>
      <c r="C55" s="50">
        <f>'voti REF 1'!O50</f>
        <v>0</v>
      </c>
      <c r="D55" s="53">
        <f t="shared" si="0"/>
        <v>0</v>
      </c>
      <c r="E55" s="50">
        <f>'voti REF 1'!P50</f>
        <v>2</v>
      </c>
      <c r="F55" s="53">
        <f t="shared" si="1"/>
        <v>0.005449591280653951</v>
      </c>
      <c r="G55" s="50">
        <f>'voti REF 1'!Q50</f>
        <v>1</v>
      </c>
      <c r="H55" s="53">
        <f t="shared" si="2"/>
        <v>0.0027247956403269754</v>
      </c>
      <c r="I55" s="51">
        <f>'voti REF 1'!L50</f>
        <v>349</v>
      </c>
      <c r="J55" s="54">
        <f t="shared" si="3"/>
        <v>0.9509536784741145</v>
      </c>
      <c r="K55" s="51">
        <f>'voti REF 1'!M50</f>
        <v>15</v>
      </c>
      <c r="L55" s="54">
        <f t="shared" si="4"/>
        <v>0.04087193460490463</v>
      </c>
      <c r="M55" s="50">
        <f>'voti REF 1'!N50</f>
        <v>364</v>
      </c>
    </row>
    <row r="56" spans="1:13" s="50" customFormat="1" ht="19.5" customHeight="1">
      <c r="A56" s="51">
        <v>49</v>
      </c>
      <c r="B56" s="52">
        <f>'voti REF 1'!K51</f>
        <v>543</v>
      </c>
      <c r="C56" s="50">
        <f>'voti REF 1'!O51</f>
        <v>0</v>
      </c>
      <c r="D56" s="53">
        <f t="shared" si="0"/>
        <v>0</v>
      </c>
      <c r="E56" s="50">
        <f>'voti REF 1'!P51</f>
        <v>8</v>
      </c>
      <c r="F56" s="53">
        <f t="shared" si="1"/>
        <v>0.014732965009208104</v>
      </c>
      <c r="G56" s="50">
        <f>'voti REF 1'!Q51</f>
        <v>2</v>
      </c>
      <c r="H56" s="53">
        <f t="shared" si="2"/>
        <v>0.003683241252302026</v>
      </c>
      <c r="I56" s="51">
        <f>'voti REF 1'!L51</f>
        <v>495</v>
      </c>
      <c r="J56" s="54">
        <f t="shared" si="3"/>
        <v>0.9116022099447514</v>
      </c>
      <c r="K56" s="51">
        <f>'voti REF 1'!M51</f>
        <v>38</v>
      </c>
      <c r="L56" s="54">
        <f t="shared" si="4"/>
        <v>0.06998158379373849</v>
      </c>
      <c r="M56" s="50">
        <f>'voti REF 1'!N51</f>
        <v>533</v>
      </c>
    </row>
    <row r="57" spans="1:13" s="50" customFormat="1" ht="21.75" customHeight="1">
      <c r="A57" s="51" t="s">
        <v>77</v>
      </c>
      <c r="B57" s="50">
        <f>SUM(B8:B56)</f>
        <v>19728</v>
      </c>
      <c r="C57" s="50">
        <f>SUM(C8:C56)</f>
        <v>0</v>
      </c>
      <c r="D57" s="53">
        <f t="shared" si="0"/>
        <v>0</v>
      </c>
      <c r="E57" s="50">
        <f>SUM(E8:E56)</f>
        <v>212</v>
      </c>
      <c r="F57" s="53">
        <f t="shared" si="1"/>
        <v>0.010746147607461476</v>
      </c>
      <c r="G57" s="50">
        <f>SUM(G8:G56)</f>
        <v>97</v>
      </c>
      <c r="H57" s="53">
        <f t="shared" si="2"/>
        <v>0.004916869424168694</v>
      </c>
      <c r="I57" s="51">
        <f>SUM(I8:I56)</f>
        <v>18110</v>
      </c>
      <c r="J57" s="54">
        <f t="shared" si="3"/>
        <v>0.9179845904298459</v>
      </c>
      <c r="K57" s="51">
        <f>SUM(K8:K56)</f>
        <v>1309</v>
      </c>
      <c r="L57" s="54">
        <f t="shared" si="4"/>
        <v>0.06635239253852393</v>
      </c>
      <c r="M57" s="50">
        <f>SUM(M8:M56)</f>
        <v>19419</v>
      </c>
    </row>
    <row r="59" ht="15.75" customHeight="1">
      <c r="A59" t="s">
        <v>111</v>
      </c>
    </row>
  </sheetData>
  <sheetProtection password="8351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G19" sqref="G19:H19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2" customWidth="1"/>
  </cols>
  <sheetData>
    <row r="1" spans="1:25" ht="23.25">
      <c r="A1" s="7"/>
      <c r="B1" s="34" t="s">
        <v>78</v>
      </c>
      <c r="C1" s="19"/>
      <c r="D1" s="7"/>
      <c r="E1" s="33"/>
      <c r="F1" s="33"/>
      <c r="G1" s="33"/>
      <c r="H1" s="33"/>
      <c r="I1" s="33"/>
      <c r="J1" s="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3.25">
      <c r="A2" s="7"/>
      <c r="B2" s="19"/>
      <c r="C2" s="7"/>
      <c r="D2" s="32"/>
      <c r="E2" s="33"/>
      <c r="F2" s="33"/>
      <c r="G2" s="33"/>
      <c r="H2" s="33"/>
      <c r="I2" s="33"/>
      <c r="J2" s="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23.25" customHeight="1">
      <c r="A3" s="137" t="str">
        <f>'Stampa sezioni'!$E$1</f>
        <v>Referendum Popolare N. 1 (scheda rossa) del 12 - 13 Giugno 2011</v>
      </c>
      <c r="B3" s="137"/>
      <c r="C3" s="137"/>
      <c r="D3" s="137"/>
      <c r="E3" s="137"/>
      <c r="F3" s="137"/>
      <c r="G3" s="137"/>
      <c r="H3" s="137"/>
      <c r="I3" s="137"/>
      <c r="J3" s="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4.2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4.25" customHeight="1">
      <c r="A5" s="63"/>
      <c r="B5" s="56"/>
      <c r="C5" s="56"/>
      <c r="D5" s="56"/>
      <c r="E5" s="56"/>
      <c r="F5" s="56"/>
      <c r="G5" s="56"/>
      <c r="H5" s="56"/>
      <c r="I5" s="57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0.25" customHeight="1">
      <c r="A6" s="140" t="s">
        <v>138</v>
      </c>
      <c r="B6" s="141"/>
      <c r="C6" s="141"/>
      <c r="D6" s="141"/>
      <c r="E6" s="141"/>
      <c r="F6" s="141"/>
      <c r="G6" s="141"/>
      <c r="H6" s="141"/>
      <c r="I6" s="142"/>
      <c r="J6" s="5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9.5" customHeight="1">
      <c r="A7" s="143" t="s">
        <v>139</v>
      </c>
      <c r="B7" s="144"/>
      <c r="C7" s="144"/>
      <c r="D7" s="144"/>
      <c r="E7" s="144"/>
      <c r="F7" s="144"/>
      <c r="G7" s="144"/>
      <c r="H7" s="144"/>
      <c r="I7" s="145"/>
      <c r="J7" s="5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4.25" customHeight="1" thickBot="1">
      <c r="A8" s="59"/>
      <c r="B8" s="60"/>
      <c r="C8" s="60"/>
      <c r="D8" s="60"/>
      <c r="E8" s="60"/>
      <c r="F8" s="60"/>
      <c r="G8" s="60"/>
      <c r="H8" s="60"/>
      <c r="I8" s="61"/>
      <c r="J8" s="5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2.75">
      <c r="A9" s="139"/>
      <c r="B9" s="139"/>
      <c r="C9" s="139"/>
      <c r="D9" s="139"/>
      <c r="E9" s="139"/>
      <c r="F9" s="139"/>
      <c r="G9" s="139"/>
      <c r="H9" s="139"/>
      <c r="I9" s="139"/>
      <c r="J9" s="7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5.75">
      <c r="A10" s="7"/>
      <c r="B10" s="35" t="s">
        <v>126</v>
      </c>
      <c r="C10" s="7"/>
      <c r="D10" s="62">
        <f>'voti REF 1'!$T$52</f>
        <v>49</v>
      </c>
      <c r="E10" s="35" t="s">
        <v>108</v>
      </c>
      <c r="F10" s="68"/>
      <c r="G10" s="69"/>
      <c r="H10" s="7"/>
      <c r="I10" s="7"/>
      <c r="J10" s="7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5.75">
      <c r="A11" s="7"/>
      <c r="B11" s="35" t="s">
        <v>83</v>
      </c>
      <c r="C11" s="7"/>
      <c r="D11" s="62">
        <f>'voti REF 1'!$K$52</f>
        <v>19728</v>
      </c>
      <c r="E11" s="35" t="str">
        <f>'Stampa sezioni'!$E$4</f>
        <v>su  36.822  iscritti</v>
      </c>
      <c r="F11" s="70"/>
      <c r="G11" s="71"/>
      <c r="H11" s="7"/>
      <c r="I11" s="7"/>
      <c r="J11" s="7"/>
      <c r="K11" s="55"/>
      <c r="L11" s="81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3.5" thickBot="1">
      <c r="A12" s="7"/>
      <c r="B12" s="7"/>
      <c r="C12" s="7"/>
      <c r="D12" s="7"/>
      <c r="E12" s="10"/>
      <c r="F12" s="10"/>
      <c r="G12" s="10"/>
      <c r="H12" s="36"/>
      <c r="I12" s="10"/>
      <c r="J12" s="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2.75">
      <c r="A13" s="3"/>
      <c r="B13" s="4"/>
      <c r="C13" s="4"/>
      <c r="D13" s="5"/>
      <c r="E13" s="5"/>
      <c r="F13" s="3"/>
      <c r="G13" s="4"/>
      <c r="H13" s="4"/>
      <c r="I13" s="5"/>
      <c r="J13" s="7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6.25">
      <c r="A14" s="134"/>
      <c r="B14" s="135"/>
      <c r="C14" s="135"/>
      <c r="D14" s="136"/>
      <c r="E14" s="20"/>
      <c r="F14" s="134"/>
      <c r="G14" s="135"/>
      <c r="H14" s="135"/>
      <c r="I14" s="136"/>
      <c r="J14" s="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2.75">
      <c r="A15" s="6"/>
      <c r="B15" s="7"/>
      <c r="C15" s="7"/>
      <c r="D15" s="8"/>
      <c r="E15" s="8"/>
      <c r="F15" s="6"/>
      <c r="G15" s="7"/>
      <c r="H15" s="7"/>
      <c r="I15" s="8"/>
      <c r="J15" s="7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2.75">
      <c r="A16" s="6"/>
      <c r="B16" s="7"/>
      <c r="C16" s="7"/>
      <c r="D16" s="8"/>
      <c r="E16" s="8"/>
      <c r="F16" s="6"/>
      <c r="G16" s="7"/>
      <c r="H16" s="7"/>
      <c r="I16" s="8"/>
      <c r="J16" s="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2.75">
      <c r="A17" s="6"/>
      <c r="B17" s="7"/>
      <c r="C17" s="7"/>
      <c r="D17" s="8"/>
      <c r="E17" s="8"/>
      <c r="F17" s="6"/>
      <c r="G17" s="7"/>
      <c r="H17" s="7"/>
      <c r="I17" s="8"/>
      <c r="J17" s="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12.75">
      <c r="A18" s="6"/>
      <c r="B18" s="7"/>
      <c r="C18" s="7"/>
      <c r="D18" s="8"/>
      <c r="E18" s="8"/>
      <c r="F18" s="6"/>
      <c r="G18" s="7"/>
      <c r="H18" s="7"/>
      <c r="I18" s="8"/>
      <c r="J18" s="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60">
      <c r="A19" s="6"/>
      <c r="B19" s="132" t="s">
        <v>109</v>
      </c>
      <c r="C19" s="132"/>
      <c r="D19" s="8"/>
      <c r="E19" s="8"/>
      <c r="F19" s="6"/>
      <c r="G19" s="132" t="s">
        <v>110</v>
      </c>
      <c r="H19" s="132"/>
      <c r="I19" s="8"/>
      <c r="J19" s="7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2.75">
      <c r="A20" s="6"/>
      <c r="B20" s="7"/>
      <c r="C20" s="7"/>
      <c r="D20" s="8"/>
      <c r="E20" s="8"/>
      <c r="F20" s="6"/>
      <c r="G20" s="7"/>
      <c r="H20" s="7"/>
      <c r="I20" s="8"/>
      <c r="J20" s="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12.75">
      <c r="A21" s="6"/>
      <c r="B21" s="7"/>
      <c r="C21" s="7"/>
      <c r="D21" s="8"/>
      <c r="E21" s="8"/>
      <c r="F21" s="6"/>
      <c r="G21" s="7"/>
      <c r="H21" s="7"/>
      <c r="I21" s="8"/>
      <c r="J21" s="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2.75">
      <c r="A22" s="6"/>
      <c r="B22" s="7"/>
      <c r="C22" s="7"/>
      <c r="D22" s="8"/>
      <c r="E22" s="8"/>
      <c r="F22" s="6"/>
      <c r="G22" s="7"/>
      <c r="H22" s="7"/>
      <c r="I22" s="8"/>
      <c r="J22" s="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2.75">
      <c r="A23" s="6"/>
      <c r="B23" s="7"/>
      <c r="C23" s="7"/>
      <c r="D23" s="8"/>
      <c r="E23" s="8"/>
      <c r="F23" s="6"/>
      <c r="G23" s="7"/>
      <c r="H23" s="7"/>
      <c r="I23" s="8"/>
      <c r="J23" s="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2.75">
      <c r="A24" s="6"/>
      <c r="B24" s="7"/>
      <c r="C24" s="7"/>
      <c r="D24" s="8"/>
      <c r="E24" s="8"/>
      <c r="F24" s="6"/>
      <c r="G24" s="7"/>
      <c r="H24" s="7"/>
      <c r="I24" s="8"/>
      <c r="J24" s="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2.75">
      <c r="A25" s="6"/>
      <c r="B25" s="7"/>
      <c r="C25" s="7"/>
      <c r="D25" s="8"/>
      <c r="E25" s="8"/>
      <c r="F25" s="6"/>
      <c r="G25" s="19"/>
      <c r="H25" s="7"/>
      <c r="I25" s="8"/>
      <c r="J25" s="7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2.75">
      <c r="A26" s="6"/>
      <c r="B26" s="7"/>
      <c r="C26" s="7"/>
      <c r="D26" s="8"/>
      <c r="E26" s="8"/>
      <c r="F26" s="6"/>
      <c r="G26" s="7"/>
      <c r="H26" s="7"/>
      <c r="I26" s="8"/>
      <c r="J26" s="7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27.75">
      <c r="A27" s="6"/>
      <c r="B27" s="29" t="s">
        <v>87</v>
      </c>
      <c r="C27" s="64">
        <f>'voti REF 1'!$L$52</f>
        <v>18110</v>
      </c>
      <c r="D27" s="38"/>
      <c r="E27" s="39"/>
      <c r="F27" s="66"/>
      <c r="G27" s="29" t="s">
        <v>87</v>
      </c>
      <c r="H27" s="64">
        <f>'voti REF 1'!$M$52</f>
        <v>1309</v>
      </c>
      <c r="I27" s="8"/>
      <c r="J27" s="7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" customHeight="1">
      <c r="A28" s="6"/>
      <c r="B28" s="30"/>
      <c r="C28" s="30"/>
      <c r="D28" s="38"/>
      <c r="E28" s="38"/>
      <c r="F28" s="42"/>
      <c r="G28" s="37"/>
      <c r="H28" s="7"/>
      <c r="I28" s="8"/>
      <c r="J28" s="7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24.75" customHeight="1">
      <c r="A29" s="6"/>
      <c r="B29" s="29" t="s">
        <v>88</v>
      </c>
      <c r="C29" s="31">
        <f>SUM(C27/F33)</f>
        <v>0.9325917915443638</v>
      </c>
      <c r="D29" s="39"/>
      <c r="E29" s="39"/>
      <c r="F29" s="66"/>
      <c r="G29" s="29" t="s">
        <v>88</v>
      </c>
      <c r="H29" s="31">
        <f>SUM(H27/F33)</f>
        <v>0.06740820845563623</v>
      </c>
      <c r="I29" s="8"/>
      <c r="J29" s="7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2.75">
      <c r="A30" s="6"/>
      <c r="B30" s="30"/>
      <c r="C30" s="30"/>
      <c r="D30" s="38"/>
      <c r="E30" s="38"/>
      <c r="F30" s="42"/>
      <c r="G30" s="30"/>
      <c r="H30" s="7"/>
      <c r="I30" s="8"/>
      <c r="J30" s="7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3.5" thickBot="1">
      <c r="A31" s="9"/>
      <c r="B31" s="40"/>
      <c r="C31" s="40"/>
      <c r="D31" s="41"/>
      <c r="E31" s="67"/>
      <c r="F31" s="43"/>
      <c r="G31" s="40"/>
      <c r="H31" s="10"/>
      <c r="I31" s="11"/>
      <c r="J31" s="7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21" customHeight="1">
      <c r="A32" s="65"/>
      <c r="B32" s="65"/>
      <c r="C32" s="65"/>
      <c r="D32" s="65"/>
      <c r="E32" s="65"/>
      <c r="F32" s="65"/>
      <c r="G32" s="65"/>
      <c r="H32" s="65"/>
      <c r="I32" s="65"/>
      <c r="J32" s="7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1" customHeight="1">
      <c r="A33" s="133" t="s">
        <v>89</v>
      </c>
      <c r="B33" s="133"/>
      <c r="C33" s="133"/>
      <c r="D33" s="133"/>
      <c r="E33" s="45"/>
      <c r="F33" s="45">
        <f>'voti REF 1'!$N$52</f>
        <v>19419</v>
      </c>
      <c r="G33" s="7"/>
      <c r="H33" s="7"/>
      <c r="I33" s="7"/>
      <c r="J33" s="7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1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</sheetData>
  <sheetProtection password="8351" sheet="1" objects="1" scenarios="1"/>
  <mergeCells count="10">
    <mergeCell ref="B19:C19"/>
    <mergeCell ref="G19:H19"/>
    <mergeCell ref="A33:D33"/>
    <mergeCell ref="F14:I14"/>
    <mergeCell ref="A14:D14"/>
    <mergeCell ref="A3:I3"/>
    <mergeCell ref="A4:I4"/>
    <mergeCell ref="A9:I9"/>
    <mergeCell ref="A6:I6"/>
    <mergeCell ref="A7:I7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1"/>
      <c r="B1" s="1"/>
      <c r="C1" s="1"/>
      <c r="D1" s="21"/>
      <c r="E1" s="21"/>
    </row>
    <row r="2" spans="1:5" ht="12.75">
      <c r="A2" s="1" t="s">
        <v>109</v>
      </c>
      <c r="B2" s="21" t="s">
        <v>110</v>
      </c>
      <c r="C2" s="21" t="s">
        <v>145</v>
      </c>
      <c r="D2" s="21" t="s">
        <v>107</v>
      </c>
      <c r="E2" s="21" t="s">
        <v>118</v>
      </c>
    </row>
    <row r="3" spans="1:5" ht="12.75">
      <c r="A3">
        <f>'voti REF 1'!L52</f>
        <v>18110</v>
      </c>
      <c r="B3">
        <f>'voti REF 1'!M52</f>
        <v>1309</v>
      </c>
      <c r="C3">
        <f>'voti REF 1'!O52</f>
        <v>0</v>
      </c>
      <c r="D3">
        <f>'voti REF 1'!P52</f>
        <v>212</v>
      </c>
      <c r="E3">
        <f>'voti REF 1'!Q52</f>
        <v>97</v>
      </c>
    </row>
    <row r="13" ht="12.75">
      <c r="C13" t="s">
        <v>134</v>
      </c>
    </row>
  </sheetData>
  <sheetProtection password="8351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3.28125" style="72" customWidth="1"/>
    <col min="2" max="5" width="10.28125" style="72" customWidth="1"/>
    <col min="6" max="7" width="10.421875" style="72" customWidth="1"/>
    <col min="8" max="8" width="11.28125" style="72" customWidth="1"/>
    <col min="9" max="16384" width="9.140625" style="72" customWidth="1"/>
  </cols>
  <sheetData>
    <row r="1" spans="1:9" ht="45">
      <c r="A1" s="73" t="s">
        <v>135</v>
      </c>
      <c r="B1" s="74"/>
      <c r="C1" s="74"/>
      <c r="D1" s="74"/>
      <c r="E1" s="74"/>
      <c r="F1" s="74"/>
      <c r="G1" s="74"/>
      <c r="H1" s="74"/>
      <c r="I1" s="74"/>
    </row>
    <row r="2" spans="1:9" ht="27">
      <c r="A2" s="74"/>
      <c r="B2" s="174" t="s">
        <v>133</v>
      </c>
      <c r="C2" s="174"/>
      <c r="D2" s="174"/>
      <c r="E2" s="174"/>
      <c r="F2" s="174"/>
      <c r="G2" s="174"/>
      <c r="H2" s="74"/>
      <c r="I2" s="74"/>
    </row>
    <row r="3" spans="1:9" ht="16.5" customHeight="1">
      <c r="A3" s="175" t="s">
        <v>136</v>
      </c>
      <c r="B3" s="175"/>
      <c r="C3" s="175"/>
      <c r="D3" s="175"/>
      <c r="E3" s="175"/>
      <c r="F3" s="175"/>
      <c r="G3" s="175"/>
      <c r="H3" s="175"/>
      <c r="I3" s="74"/>
    </row>
    <row r="4" spans="1:9" ht="16.5" customHeight="1">
      <c r="A4" s="75"/>
      <c r="B4" s="75"/>
      <c r="C4" s="75"/>
      <c r="D4" s="75"/>
      <c r="E4" s="75"/>
      <c r="F4" s="75"/>
      <c r="G4" s="75"/>
      <c r="H4" s="75"/>
      <c r="I4" s="74"/>
    </row>
    <row r="5" spans="1:9" ht="19.5" customHeight="1">
      <c r="A5" s="173" t="s">
        <v>146</v>
      </c>
      <c r="B5" s="173"/>
      <c r="C5" s="173"/>
      <c r="D5" s="173"/>
      <c r="E5" s="173"/>
      <c r="F5" s="173"/>
      <c r="G5" s="173"/>
      <c r="H5" s="173"/>
      <c r="I5" s="74"/>
    </row>
    <row r="6" spans="1:9" ht="32.25" customHeight="1">
      <c r="A6" s="170" t="s">
        <v>137</v>
      </c>
      <c r="B6" s="170"/>
      <c r="C6" s="170"/>
      <c r="D6" s="170"/>
      <c r="E6" s="170"/>
      <c r="F6" s="170"/>
      <c r="G6" s="170"/>
      <c r="H6" s="170"/>
      <c r="I6" s="74"/>
    </row>
    <row r="7" spans="1:9" ht="15.75" thickBot="1">
      <c r="A7" s="74"/>
      <c r="B7" s="74"/>
      <c r="C7" s="74"/>
      <c r="D7" s="74"/>
      <c r="E7" s="74"/>
      <c r="F7" s="74"/>
      <c r="G7" s="74"/>
      <c r="H7" s="74"/>
      <c r="I7" s="74"/>
    </row>
    <row r="8" spans="1:9" ht="21.75" customHeight="1">
      <c r="A8" s="164" t="s">
        <v>138</v>
      </c>
      <c r="B8" s="165"/>
      <c r="C8" s="165"/>
      <c r="D8" s="165"/>
      <c r="E8" s="165"/>
      <c r="F8" s="165"/>
      <c r="G8" s="165"/>
      <c r="H8" s="166"/>
      <c r="I8" s="74"/>
    </row>
    <row r="9" spans="1:9" ht="24" customHeight="1" thickBot="1">
      <c r="A9" s="167" t="s">
        <v>139</v>
      </c>
      <c r="B9" s="168"/>
      <c r="C9" s="168"/>
      <c r="D9" s="168"/>
      <c r="E9" s="168"/>
      <c r="F9" s="168"/>
      <c r="G9" s="168"/>
      <c r="H9" s="169"/>
      <c r="I9" s="74"/>
    </row>
    <row r="10" spans="1:9" ht="15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25.5">
      <c r="A11" s="74"/>
      <c r="B11" s="170" t="s">
        <v>127</v>
      </c>
      <c r="C11" s="170"/>
      <c r="D11" s="170"/>
      <c r="E11" s="170"/>
      <c r="F11" s="170"/>
      <c r="G11" s="170"/>
      <c r="H11" s="74"/>
      <c r="I11" s="74"/>
    </row>
    <row r="12" spans="1:9" ht="15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28.5" customHeight="1">
      <c r="A13" s="74"/>
      <c r="B13" s="171" t="s">
        <v>128</v>
      </c>
      <c r="C13" s="172"/>
      <c r="D13" s="171" t="s">
        <v>129</v>
      </c>
      <c r="E13" s="172"/>
      <c r="F13" s="171" t="s">
        <v>130</v>
      </c>
      <c r="G13" s="172"/>
      <c r="H13" s="74"/>
      <c r="I13" s="74"/>
    </row>
    <row r="14" spans="1:9" ht="28.5" customHeight="1">
      <c r="A14" s="74"/>
      <c r="B14" s="153">
        <f>'voti REF 1'!I52</f>
        <v>9271</v>
      </c>
      <c r="C14" s="154"/>
      <c r="D14" s="153">
        <f>'voti REF 1'!J52</f>
        <v>10457</v>
      </c>
      <c r="E14" s="154"/>
      <c r="F14" s="160">
        <f>B14+D14</f>
        <v>19728</v>
      </c>
      <c r="G14" s="161"/>
      <c r="H14" s="74"/>
      <c r="I14" s="74"/>
    </row>
    <row r="15" spans="1:9" ht="1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30.75" customHeight="1">
      <c r="A16" s="74"/>
      <c r="B16" s="74"/>
      <c r="C16" s="74"/>
      <c r="D16" s="74"/>
      <c r="E16" s="74"/>
      <c r="F16" s="74"/>
      <c r="G16" s="162" t="s">
        <v>121</v>
      </c>
      <c r="H16" s="163"/>
      <c r="I16" s="74"/>
    </row>
    <row r="17" spans="1:9" ht="30.75" customHeight="1">
      <c r="A17" s="76"/>
      <c r="B17" s="158" t="s">
        <v>3</v>
      </c>
      <c r="C17" s="158"/>
      <c r="D17" s="77"/>
      <c r="E17" s="159" t="s">
        <v>140</v>
      </c>
      <c r="F17" s="159"/>
      <c r="G17" s="153">
        <f>'voti REF 1'!$O$52</f>
        <v>0</v>
      </c>
      <c r="H17" s="154"/>
      <c r="I17" s="74"/>
    </row>
    <row r="18" spans="1:9" ht="30.75" customHeight="1">
      <c r="A18" s="78" t="s">
        <v>109</v>
      </c>
      <c r="B18" s="151">
        <f>'voti REF 1'!$L$52</f>
        <v>18110</v>
      </c>
      <c r="C18" s="151"/>
      <c r="D18" s="77"/>
      <c r="E18" s="152" t="s">
        <v>119</v>
      </c>
      <c r="F18" s="152"/>
      <c r="G18" s="153">
        <f>'voti REF 1'!$P$52</f>
        <v>212</v>
      </c>
      <c r="H18" s="154"/>
      <c r="I18" s="74"/>
    </row>
    <row r="19" spans="1:9" ht="30.75" customHeight="1">
      <c r="A19" s="78" t="s">
        <v>110</v>
      </c>
      <c r="B19" s="151">
        <f>'voti REF 1'!$M$52</f>
        <v>1309</v>
      </c>
      <c r="C19" s="151"/>
      <c r="D19" s="77"/>
      <c r="E19" s="152" t="s">
        <v>120</v>
      </c>
      <c r="F19" s="152"/>
      <c r="G19" s="153">
        <f>'voti REF 1'!$Q$52</f>
        <v>97</v>
      </c>
      <c r="H19" s="154"/>
      <c r="I19" s="74"/>
    </row>
    <row r="20" spans="1:9" ht="30.75" customHeight="1">
      <c r="A20" s="79" t="s">
        <v>132</v>
      </c>
      <c r="B20" s="148">
        <f>B18+B19</f>
        <v>19419</v>
      </c>
      <c r="C20" s="148"/>
      <c r="D20" s="76"/>
      <c r="E20" s="149" t="s">
        <v>131</v>
      </c>
      <c r="F20" s="149"/>
      <c r="G20" s="148">
        <f>SUM(G17:H19)</f>
        <v>309</v>
      </c>
      <c r="H20" s="148"/>
      <c r="I20" s="74"/>
    </row>
    <row r="21" spans="1:9" ht="15">
      <c r="A21" s="74"/>
      <c r="B21" s="74"/>
      <c r="C21" s="74"/>
      <c r="D21" s="74"/>
      <c r="E21" s="74"/>
      <c r="F21" s="74"/>
      <c r="G21" s="74"/>
      <c r="H21" s="74"/>
      <c r="I21" s="74"/>
    </row>
    <row r="22" spans="1:9" ht="15">
      <c r="A22" s="74"/>
      <c r="B22" s="150">
        <f>IF((B20+G20)&lt;&gt;F14,"ERRORE: (B) + (C) DIVERSO DA (A)","")</f>
      </c>
      <c r="C22" s="150"/>
      <c r="D22" s="150"/>
      <c r="E22" s="150"/>
      <c r="F22" s="150"/>
      <c r="G22" s="150"/>
      <c r="H22" s="74"/>
      <c r="I22" s="74"/>
    </row>
    <row r="23" spans="1:9" ht="15">
      <c r="A23" s="74"/>
      <c r="B23" s="150"/>
      <c r="C23" s="150"/>
      <c r="D23" s="150"/>
      <c r="E23" s="150"/>
      <c r="F23" s="150"/>
      <c r="G23" s="150"/>
      <c r="H23" s="74"/>
      <c r="I23" s="74"/>
    </row>
    <row r="24" spans="1:9" ht="15.75" thickBot="1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38.25" customHeight="1" thickBot="1">
      <c r="A25" s="155" t="s">
        <v>141</v>
      </c>
      <c r="B25" s="156"/>
      <c r="C25" s="156"/>
      <c r="D25" s="156"/>
      <c r="E25" s="156"/>
      <c r="F25" s="156"/>
      <c r="G25" s="156"/>
      <c r="H25" s="157"/>
      <c r="I25" s="74"/>
    </row>
    <row r="26" spans="1:9" ht="1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5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1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">
      <c r="A31" s="74"/>
      <c r="B31" s="74"/>
      <c r="C31" s="74"/>
      <c r="D31" s="74"/>
      <c r="E31" s="74"/>
      <c r="F31" s="146" t="s">
        <v>142</v>
      </c>
      <c r="G31" s="146"/>
      <c r="H31" s="146"/>
      <c r="I31" s="74"/>
    </row>
    <row r="32" spans="1:9" ht="15">
      <c r="A32" s="74"/>
      <c r="B32" s="74"/>
      <c r="C32" s="74"/>
      <c r="D32" s="74"/>
      <c r="E32" s="74"/>
      <c r="F32" s="147"/>
      <c r="G32" s="147"/>
      <c r="H32" s="147"/>
      <c r="I32" s="74"/>
    </row>
    <row r="33" spans="1:9" ht="15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15">
      <c r="A34" s="74"/>
      <c r="B34" s="74"/>
      <c r="C34" s="74"/>
      <c r="D34" s="74"/>
      <c r="E34" s="74"/>
      <c r="F34" s="74"/>
      <c r="G34" s="74"/>
      <c r="H34" s="74"/>
      <c r="I34" s="74"/>
    </row>
  </sheetData>
  <sheetProtection password="8351" sheet="1" objects="1" scenarios="1"/>
  <mergeCells count="30">
    <mergeCell ref="A5:H5"/>
    <mergeCell ref="B2:G2"/>
    <mergeCell ref="A3:H3"/>
    <mergeCell ref="A6:H6"/>
    <mergeCell ref="B14:C14"/>
    <mergeCell ref="D14:E14"/>
    <mergeCell ref="F14:G14"/>
    <mergeCell ref="G16:H16"/>
    <mergeCell ref="A8:H8"/>
    <mergeCell ref="A9:H9"/>
    <mergeCell ref="B11:G11"/>
    <mergeCell ref="B13:C13"/>
    <mergeCell ref="D13:E13"/>
    <mergeCell ref="F13:G13"/>
    <mergeCell ref="B19:C19"/>
    <mergeCell ref="E19:F19"/>
    <mergeCell ref="G19:H19"/>
    <mergeCell ref="A25:H25"/>
    <mergeCell ref="B17:C17"/>
    <mergeCell ref="E17:F17"/>
    <mergeCell ref="G17:H17"/>
    <mergeCell ref="B18:C18"/>
    <mergeCell ref="E18:F18"/>
    <mergeCell ref="G18:H18"/>
    <mergeCell ref="F31:H31"/>
    <mergeCell ref="F32:H32"/>
    <mergeCell ref="B20:C20"/>
    <mergeCell ref="E20:F20"/>
    <mergeCell ref="G20:H20"/>
    <mergeCell ref="B22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 </cp:lastModifiedBy>
  <cp:lastPrinted>2011-06-09T09:23:43Z</cp:lastPrinted>
  <dcterms:created xsi:type="dcterms:W3CDTF">1999-06-21T09:15:49Z</dcterms:created>
  <dcterms:modified xsi:type="dcterms:W3CDTF">2011-06-13T15:53:41Z</dcterms:modified>
  <cp:category/>
  <cp:version/>
  <cp:contentType/>
  <cp:contentStatus/>
</cp:coreProperties>
</file>