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7755" tabRatio="794" activeTab="5"/>
  </bookViews>
  <sheets>
    <sheet name="voti" sheetId="1" r:id="rId1"/>
    <sheet name="Stampa sezioni" sheetId="2" r:id="rId2"/>
    <sheet name="Comunicazione" sheetId="3" r:id="rId3"/>
    <sheet name="Stampa riepilogo voti" sheetId="4" r:id="rId4"/>
    <sheet name="Istogramma" sheetId="5" r:id="rId5"/>
    <sheet name="Servizio Grafico" sheetId="6" r:id="rId6"/>
    <sheet name="Foglio9" sheetId="7" r:id="rId7"/>
    <sheet name="Foglio10" sheetId="8" r:id="rId8"/>
    <sheet name="Foglio11" sheetId="9" r:id="rId9"/>
    <sheet name="Foglio12" sheetId="10" r:id="rId10"/>
    <sheet name="Foglio13" sheetId="11" r:id="rId11"/>
    <sheet name="Foglio14" sheetId="12" r:id="rId12"/>
    <sheet name="Foglio15" sheetId="13" r:id="rId13"/>
    <sheet name="Foglio16" sheetId="14" r:id="rId14"/>
  </sheets>
  <definedNames/>
  <calcPr fullCalcOnLoad="1"/>
</workbook>
</file>

<file path=xl/sharedStrings.xml><?xml version="1.0" encoding="utf-8"?>
<sst xmlns="http://schemas.openxmlformats.org/spreadsheetml/2006/main" count="307" uniqueCount="142">
  <si>
    <t>SEGGIO</t>
  </si>
  <si>
    <t>INDIRIZZO</t>
  </si>
  <si>
    <t>SEZ</t>
  </si>
  <si>
    <t>VOTI VALIDI</t>
  </si>
  <si>
    <t>contsez</t>
  </si>
  <si>
    <t>3</t>
  </si>
  <si>
    <t>01</t>
  </si>
  <si>
    <t>20</t>
  </si>
  <si>
    <t>02</t>
  </si>
  <si>
    <t>CASA DI RIPOSO</t>
  </si>
  <si>
    <t>PIAZZA MAZZINI</t>
  </si>
  <si>
    <t>15</t>
  </si>
  <si>
    <t>03</t>
  </si>
  <si>
    <t>47</t>
  </si>
  <si>
    <t>04</t>
  </si>
  <si>
    <t>05</t>
  </si>
  <si>
    <t>06</t>
  </si>
  <si>
    <t>07</t>
  </si>
  <si>
    <t>CORSO ITALIA</t>
  </si>
  <si>
    <t>48</t>
  </si>
  <si>
    <t>08</t>
  </si>
  <si>
    <t>09</t>
  </si>
  <si>
    <t>10</t>
  </si>
  <si>
    <t>VIA LAGRANGE</t>
  </si>
  <si>
    <t>11</t>
  </si>
  <si>
    <t>12</t>
  </si>
  <si>
    <t>13</t>
  </si>
  <si>
    <t>14</t>
  </si>
  <si>
    <t>VIA ANADONE</t>
  </si>
  <si>
    <t>7</t>
  </si>
  <si>
    <t>SCUOLA MEDIA G. FERRARI</t>
  </si>
  <si>
    <t>VIA CERRONE</t>
  </si>
  <si>
    <t>16</t>
  </si>
  <si>
    <t>31</t>
  </si>
  <si>
    <t>17</t>
  </si>
  <si>
    <t>18</t>
  </si>
  <si>
    <t>19</t>
  </si>
  <si>
    <t>PIAZZA CESARE BATTISTI</t>
  </si>
  <si>
    <t>6</t>
  </si>
  <si>
    <t>21</t>
  </si>
  <si>
    <t>22</t>
  </si>
  <si>
    <t>23</t>
  </si>
  <si>
    <t>24</t>
  </si>
  <si>
    <t>CORSO PALESTRO</t>
  </si>
  <si>
    <t>33</t>
  </si>
  <si>
    <t>25</t>
  </si>
  <si>
    <t>VIA GUILLA</t>
  </si>
  <si>
    <t>26</t>
  </si>
  <si>
    <t>27</t>
  </si>
  <si>
    <t>28</t>
  </si>
  <si>
    <t>29</t>
  </si>
  <si>
    <t>30</t>
  </si>
  <si>
    <t>SCUOLE ELEMENTARI CARDUCCI</t>
  </si>
  <si>
    <t>VIA TRENTO</t>
  </si>
  <si>
    <t>32</t>
  </si>
  <si>
    <t>34</t>
  </si>
  <si>
    <t>VIA DEGLI ZUAVI</t>
  </si>
  <si>
    <t>35</t>
  </si>
  <si>
    <t>SCUOLA MEDIA B. LANINO</t>
  </si>
  <si>
    <t>CORSO TANARO</t>
  </si>
  <si>
    <t>36</t>
  </si>
  <si>
    <t>37</t>
  </si>
  <si>
    <t>38</t>
  </si>
  <si>
    <t>39</t>
  </si>
  <si>
    <t>40</t>
  </si>
  <si>
    <t>SCUOLA ELEMENTARE GOZZANO</t>
  </si>
  <si>
    <t>PIAZZA SARDEGNA</t>
  </si>
  <si>
    <t>8</t>
  </si>
  <si>
    <t>41</t>
  </si>
  <si>
    <t>SCUOLE ELEMENTARI DE AMICIS</t>
  </si>
  <si>
    <t>VIA DEL VEZZOLANO</t>
  </si>
  <si>
    <t>42</t>
  </si>
  <si>
    <t>43</t>
  </si>
  <si>
    <t>44</t>
  </si>
  <si>
    <t>45</t>
  </si>
  <si>
    <t>4</t>
  </si>
  <si>
    <t>46</t>
  </si>
  <si>
    <t>49</t>
  </si>
  <si>
    <t>VIA CAPPELLINA</t>
  </si>
  <si>
    <t>VIA BORSI</t>
  </si>
  <si>
    <t>TOTALI</t>
  </si>
  <si>
    <t>C.e.d. Comune di Vercelli</t>
  </si>
  <si>
    <t>Elenco sezioni scrutinate</t>
  </si>
  <si>
    <t xml:space="preserve">Iscritti </t>
  </si>
  <si>
    <t>Maschi</t>
  </si>
  <si>
    <t>Totali</t>
  </si>
  <si>
    <t>Votanti</t>
  </si>
  <si>
    <t>Femmine</t>
  </si>
  <si>
    <t>Totale</t>
  </si>
  <si>
    <t>Schede</t>
  </si>
  <si>
    <t>%</t>
  </si>
  <si>
    <t>Voti cont.</t>
  </si>
  <si>
    <t>Voti</t>
  </si>
  <si>
    <t>Bianche</t>
  </si>
  <si>
    <t>Validi</t>
  </si>
  <si>
    <t>Tot.</t>
  </si>
  <si>
    <t>Riepilogo sezioni scrutinate</t>
  </si>
  <si>
    <t>VOTI</t>
  </si>
  <si>
    <t>Perc.</t>
  </si>
  <si>
    <t>su voti validi</t>
  </si>
  <si>
    <t>LICEO LAGRANGIA</t>
  </si>
  <si>
    <t>SCUOLA ROSA STAMPA</t>
  </si>
  <si>
    <t>SCUOLA ELEMENTARE MARCONI</t>
  </si>
  <si>
    <t>SCUOLE ELEMENTARI G. FERRARIS</t>
  </si>
  <si>
    <t xml:space="preserve">  LICEO SCIENTIFICO </t>
  </si>
  <si>
    <t>SCUOLE ELEMENTARI REGINA PACIS</t>
  </si>
  <si>
    <t>CENTRO SOCIALE CONCORDIA</t>
  </si>
  <si>
    <t>VIA MARTIRI DEL KIWU'</t>
  </si>
  <si>
    <t>SCUOLA ELEMENTARE BERTINETTI</t>
  </si>
  <si>
    <t>SCUOLE ROSA STAMPA</t>
  </si>
  <si>
    <t>SCUOLA ELEMENTARE RODARI</t>
  </si>
  <si>
    <t xml:space="preserve"> Via  DUOMO</t>
  </si>
  <si>
    <t>ISTITUTO MAGISTRALE ROSA STAMPA</t>
  </si>
  <si>
    <t>ISCRITTI</t>
  </si>
  <si>
    <t>Femm.</t>
  </si>
  <si>
    <t>Tot</t>
  </si>
  <si>
    <t>bianche</t>
  </si>
  <si>
    <t>su     49</t>
  </si>
  <si>
    <t>Cont.</t>
  </si>
  <si>
    <t xml:space="preserve">Hanno votato  Maschi </t>
  </si>
  <si>
    <t>Voti validi</t>
  </si>
  <si>
    <t>Totale Voti Validi</t>
  </si>
  <si>
    <t>Voti contestati e provv. Non  assegnati</t>
  </si>
  <si>
    <t>Schede Bianche</t>
  </si>
  <si>
    <t>Totale Voti Non validi</t>
  </si>
  <si>
    <t>N.Validi</t>
  </si>
  <si>
    <t>CONTR.</t>
  </si>
  <si>
    <t>Schede bianche</t>
  </si>
  <si>
    <t>Voti contestati</t>
  </si>
  <si>
    <t>su  49</t>
  </si>
  <si>
    <t>SI</t>
  </si>
  <si>
    <t>NO</t>
  </si>
  <si>
    <t>nulli</t>
  </si>
  <si>
    <t>Nulli</t>
  </si>
  <si>
    <t>Voti nulli</t>
  </si>
  <si>
    <t xml:space="preserve">PROCREAZIONE MEDICALMENTE ASSISTITA </t>
  </si>
  <si>
    <t>su  38664 iscritti</t>
  </si>
  <si>
    <t>su 38664 iscritti</t>
  </si>
  <si>
    <t>Referendum N°2 del 12-13 Giugno 2005 - Scheda arancione</t>
  </si>
  <si>
    <t>COMUNICAZIONE N. 10</t>
  </si>
  <si>
    <t>Norme sui limiti all'accesso - Abrogazione parziale</t>
  </si>
  <si>
    <t>Le percentuali sono calcolate sul totale dei votanti.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</si>
</sst>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%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color indexed="9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u val="single"/>
      <sz val="20"/>
      <name val="Cooper BlkOul BT"/>
      <family val="0"/>
    </font>
    <font>
      <b/>
      <sz val="18"/>
      <name val="Neuvarese"/>
      <family val="0"/>
    </font>
    <font>
      <b/>
      <sz val="22"/>
      <name val="Neuvarese"/>
      <family val="0"/>
    </font>
    <font>
      <b/>
      <sz val="20"/>
      <name val="Neuvarese"/>
      <family val="0"/>
    </font>
    <font>
      <b/>
      <sz val="18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2"/>
      <color indexed="15"/>
      <name val="Arial"/>
      <family val="2"/>
    </font>
    <font>
      <sz val="10"/>
      <color indexed="15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3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9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" fontId="1" fillId="2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0" fontId="1" fillId="0" borderId="0" xfId="0" applyNumberFormat="1" applyFont="1" applyAlignment="1">
      <alignment/>
    </xf>
    <xf numFmtId="0" fontId="0" fillId="2" borderId="0" xfId="0" applyFill="1" applyBorder="1" applyAlignment="1">
      <alignment horizontal="right"/>
    </xf>
    <xf numFmtId="0" fontId="1" fillId="2" borderId="7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7" xfId="0" applyFill="1" applyBorder="1" applyAlignment="1">
      <alignment horizontal="right"/>
    </xf>
    <xf numFmtId="0" fontId="7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0" fillId="0" borderId="2" xfId="0" applyBorder="1" applyAlignment="1">
      <alignment/>
    </xf>
    <xf numFmtId="0" fontId="7" fillId="0" borderId="8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1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10" fontId="12" fillId="2" borderId="0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0" fillId="3" borderId="0" xfId="0" applyFill="1" applyAlignment="1">
      <alignment horizontal="center"/>
    </xf>
    <xf numFmtId="1" fontId="0" fillId="3" borderId="11" xfId="0" applyNumberForma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" fontId="5" fillId="3" borderId="11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6" fillId="2" borderId="2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Border="1" applyAlignment="1">
      <alignment/>
    </xf>
    <xf numFmtId="0" fontId="1" fillId="2" borderId="5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0" borderId="8" xfId="0" applyBorder="1" applyAlignment="1">
      <alignment/>
    </xf>
    <xf numFmtId="0" fontId="1" fillId="2" borderId="4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0" borderId="18" xfId="0" applyBorder="1" applyAlignment="1">
      <alignment/>
    </xf>
    <xf numFmtId="0" fontId="0" fillId="2" borderId="18" xfId="0" applyFill="1" applyBorder="1" applyAlignment="1">
      <alignment/>
    </xf>
    <xf numFmtId="0" fontId="12" fillId="2" borderId="18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6" fillId="4" borderId="0" xfId="0" applyFont="1" applyFill="1" applyBorder="1" applyAlignment="1">
      <alignment horizontal="center"/>
    </xf>
    <xf numFmtId="0" fontId="18" fillId="4" borderId="0" xfId="0" applyFont="1" applyFill="1" applyBorder="1" applyAlignment="1">
      <alignment/>
    </xf>
    <xf numFmtId="1" fontId="0" fillId="5" borderId="11" xfId="0" applyNumberFormat="1" applyFill="1" applyBorder="1" applyAlignment="1">
      <alignment horizontal="center"/>
    </xf>
    <xf numFmtId="1" fontId="1" fillId="5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0" fillId="6" borderId="0" xfId="0" applyFont="1" applyFill="1" applyBorder="1" applyAlignment="1">
      <alignment/>
    </xf>
    <xf numFmtId="14" fontId="0" fillId="4" borderId="0" xfId="0" applyNumberFormat="1" applyFill="1" applyBorder="1" applyAlignment="1">
      <alignment/>
    </xf>
    <xf numFmtId="0" fontId="16" fillId="2" borderId="3" xfId="0" applyFont="1" applyFill="1" applyBorder="1" applyAlignment="1">
      <alignment/>
    </xf>
    <xf numFmtId="0" fontId="16" fillId="2" borderId="5" xfId="0" applyFont="1" applyFill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6" xfId="0" applyFont="1" applyBorder="1" applyAlignment="1">
      <alignment/>
    </xf>
    <xf numFmtId="0" fontId="9" fillId="0" borderId="14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8" fillId="4" borderId="0" xfId="0" applyFont="1" applyFill="1" applyBorder="1" applyAlignment="1">
      <alignment/>
    </xf>
    <xf numFmtId="0" fontId="6" fillId="6" borderId="0" xfId="0" applyFont="1" applyFill="1" applyBorder="1" applyAlignment="1">
      <alignment horizontal="center"/>
    </xf>
    <xf numFmtId="0" fontId="18" fillId="6" borderId="0" xfId="0" applyFont="1" applyFill="1" applyBorder="1" applyAlignment="1">
      <alignment/>
    </xf>
    <xf numFmtId="0" fontId="19" fillId="6" borderId="0" xfId="0" applyFont="1" applyFill="1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14" fillId="2" borderId="0" xfId="0" applyFont="1" applyFill="1" applyBorder="1" applyAlignment="1">
      <alignment horizontal="center"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3" fillId="2" borderId="0" xfId="0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1" fillId="3" borderId="11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21" fillId="7" borderId="4" xfId="0" applyFont="1" applyFill="1" applyBorder="1" applyAlignment="1">
      <alignment horizontal="center"/>
    </xf>
    <xf numFmtId="0" fontId="21" fillId="7" borderId="0" xfId="0" applyFont="1" applyFill="1" applyBorder="1" applyAlignment="1">
      <alignment horizontal="center"/>
    </xf>
    <xf numFmtId="0" fontId="21" fillId="7" borderId="5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FF99CC"/>
      <rgbColor rgb="00FF6600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Comune di Vercelli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Referendum N° 2 del 12 - 13 Giugno 2005 - Scheda arancione</a:t>
            </a:r>
          </a:p>
        </c:rich>
      </c:tx>
      <c:layout>
        <c:manualLayout>
          <c:xMode val="factor"/>
          <c:yMode val="factor"/>
          <c:x val="0.039"/>
          <c:y val="-0.018"/>
        </c:manualLayout>
      </c:layout>
      <c:spPr>
        <a:solidFill>
          <a:srgbClr val="FF6600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115"/>
          <c:w val="0.9805"/>
          <c:h val="0.87275"/>
        </c:manualLayout>
      </c:layout>
      <c:bar3D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0075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3"/>
            <c:invertIfNegative val="0"/>
            <c:spPr>
              <a:solidFill>
                <a:srgbClr val="FFFFFF"/>
              </a:solidFill>
              <a:ln w="12700">
                <a:solidFill/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127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'Servizio Grafico'!$A$1:$E$2</c:f>
              <c:multiLvlStrCache>
                <c:ptCount val="5"/>
                <c:lvl>
                  <c:pt idx="0">
                    <c:v>SI</c:v>
                  </c:pt>
                  <c:pt idx="1">
                    <c:v>NO</c:v>
                  </c:pt>
                  <c:pt idx="2">
                    <c:v>Voti contestati</c:v>
                  </c:pt>
                  <c:pt idx="3">
                    <c:v>Schede bianche</c:v>
                  </c:pt>
                  <c:pt idx="4">
                    <c:v>Voti nulli</c:v>
                  </c:pt>
                </c:lvl>
              </c:multiLvlStrCache>
            </c:multiLvlStrRef>
          </c:cat>
          <c:val>
            <c:numRef>
              <c:f>'Servizio Grafico'!$A$3:$E$3</c:f>
              <c:numCache>
                <c:ptCount val="5"/>
                <c:pt idx="0">
                  <c:v>10694</c:v>
                </c:pt>
                <c:pt idx="1">
                  <c:v>1269</c:v>
                </c:pt>
                <c:pt idx="2">
                  <c:v>0</c:v>
                </c:pt>
                <c:pt idx="3">
                  <c:v>282</c:v>
                </c:pt>
                <c:pt idx="4">
                  <c:v>167</c:v>
                </c:pt>
              </c:numCache>
            </c:numRef>
          </c:val>
          <c:shape val="box"/>
        </c:ser>
        <c:shape val="box"/>
        <c:axId val="20939326"/>
        <c:axId val="54236207"/>
      </c:bar3DChart>
      <c:catAx>
        <c:axId val="20939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236207"/>
        <c:crosses val="autoZero"/>
        <c:auto val="1"/>
        <c:lblOffset val="100"/>
        <c:noMultiLvlLbl val="0"/>
      </c:catAx>
      <c:valAx>
        <c:axId val="542362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3932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0</xdr:row>
      <xdr:rowOff>19050</xdr:rowOff>
    </xdr:from>
    <xdr:to>
      <xdr:col>12</xdr:col>
      <xdr:colOff>590550</xdr:colOff>
      <xdr:row>3</xdr:row>
      <xdr:rowOff>114300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9050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4</xdr:row>
      <xdr:rowOff>19050</xdr:rowOff>
    </xdr:from>
    <xdr:to>
      <xdr:col>10</xdr:col>
      <xdr:colOff>590550</xdr:colOff>
      <xdr:row>7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838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533400</xdr:colOff>
      <xdr:row>2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0.091</cdr:x>
      <cdr:y>0.166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838200" cy="9525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="75" zoomScaleNormal="75" workbookViewId="0" topLeftCell="B1">
      <pane ySplit="2" topLeftCell="BM3" activePane="bottomLeft" state="frozen"/>
      <selection pane="topLeft" activeCell="A1" sqref="A1"/>
      <selection pane="bottomLeft" activeCell="I34" sqref="I34"/>
    </sheetView>
  </sheetViews>
  <sheetFormatPr defaultColWidth="9.140625" defaultRowHeight="12.75"/>
  <cols>
    <col min="1" max="1" width="40.57421875" style="60" customWidth="1"/>
    <col min="2" max="2" width="32.28125" style="60" customWidth="1"/>
    <col min="3" max="3" width="5.7109375" style="60" customWidth="1"/>
    <col min="4" max="4" width="4.28125" style="60" customWidth="1"/>
    <col min="5" max="7" width="7.140625" style="62" customWidth="1"/>
    <col min="8" max="8" width="4.28125" style="90" customWidth="1"/>
    <col min="9" max="10" width="7.140625" style="0" customWidth="1"/>
    <col min="11" max="11" width="7.140625" style="66" customWidth="1"/>
    <col min="12" max="13" width="11.8515625" style="0" customWidth="1"/>
    <col min="14" max="14" width="9.28125" style="67" customWidth="1"/>
    <col min="15" max="15" width="9.28125" style="0" customWidth="1"/>
    <col min="16" max="17" width="8.28125" style="0" customWidth="1"/>
    <col min="18" max="18" width="8.28125" style="66" customWidth="1"/>
    <col min="19" max="19" width="6.00390625" style="92" customWidth="1"/>
    <col min="20" max="20" width="6.7109375" style="0" customWidth="1"/>
  </cols>
  <sheetData>
    <row r="1" spans="5:18" ht="13.5" thickBot="1">
      <c r="E1" s="129" t="s">
        <v>113</v>
      </c>
      <c r="F1" s="129"/>
      <c r="G1" s="129"/>
      <c r="I1" s="130" t="s">
        <v>86</v>
      </c>
      <c r="J1" s="131"/>
      <c r="K1" s="132"/>
      <c r="L1" s="2" t="s">
        <v>3</v>
      </c>
      <c r="M1" s="2" t="s">
        <v>3</v>
      </c>
      <c r="N1" s="67" t="s">
        <v>97</v>
      </c>
      <c r="O1" s="2"/>
      <c r="P1" s="28" t="s">
        <v>89</v>
      </c>
      <c r="Q1" s="28" t="s">
        <v>92</v>
      </c>
      <c r="R1" s="68" t="s">
        <v>92</v>
      </c>
    </row>
    <row r="2" spans="1:20" ht="13.5" thickBot="1">
      <c r="A2" s="61" t="s">
        <v>0</v>
      </c>
      <c r="B2" s="61" t="s">
        <v>1</v>
      </c>
      <c r="D2" s="61" t="s">
        <v>2</v>
      </c>
      <c r="E2" s="61" t="s">
        <v>84</v>
      </c>
      <c r="F2" s="61" t="s">
        <v>114</v>
      </c>
      <c r="G2" s="61" t="s">
        <v>115</v>
      </c>
      <c r="H2" s="91" t="s">
        <v>2</v>
      </c>
      <c r="I2" s="58" t="s">
        <v>84</v>
      </c>
      <c r="J2" s="29" t="s">
        <v>114</v>
      </c>
      <c r="K2" s="64" t="s">
        <v>95</v>
      </c>
      <c r="L2" s="2" t="s">
        <v>130</v>
      </c>
      <c r="M2" s="2" t="s">
        <v>131</v>
      </c>
      <c r="N2" s="68" t="s">
        <v>94</v>
      </c>
      <c r="O2" s="28" t="s">
        <v>91</v>
      </c>
      <c r="P2" s="28" t="s">
        <v>116</v>
      </c>
      <c r="Q2" s="28" t="s">
        <v>132</v>
      </c>
      <c r="R2" s="68" t="s">
        <v>125</v>
      </c>
      <c r="S2" s="93" t="s">
        <v>126</v>
      </c>
      <c r="T2" s="30" t="s">
        <v>4</v>
      </c>
    </row>
    <row r="3" spans="1:20" ht="12.75">
      <c r="A3" s="60" t="s">
        <v>100</v>
      </c>
      <c r="B3" s="62" t="s">
        <v>111</v>
      </c>
      <c r="C3" s="60" t="s">
        <v>5</v>
      </c>
      <c r="D3" s="60" t="s">
        <v>6</v>
      </c>
      <c r="E3" s="128">
        <v>371</v>
      </c>
      <c r="F3" s="128">
        <v>457</v>
      </c>
      <c r="G3" s="60">
        <f>SUM(E3:F3)</f>
        <v>828</v>
      </c>
      <c r="H3" s="90" t="s">
        <v>6</v>
      </c>
      <c r="I3" s="123">
        <v>132</v>
      </c>
      <c r="J3" s="123">
        <v>139</v>
      </c>
      <c r="K3" s="65">
        <f aca="true" t="shared" si="0" ref="K3:K34">(I3+J3)</f>
        <v>271</v>
      </c>
      <c r="L3" s="123">
        <v>243</v>
      </c>
      <c r="M3" s="123">
        <v>20</v>
      </c>
      <c r="N3" s="59">
        <f aca="true" t="shared" si="1" ref="N3:N34">(L3+M3)</f>
        <v>263</v>
      </c>
      <c r="O3" s="123">
        <v>0</v>
      </c>
      <c r="P3" s="123">
        <v>8</v>
      </c>
      <c r="Q3" s="123">
        <v>0</v>
      </c>
      <c r="R3" s="59">
        <f>SUM(O3:Q3)</f>
        <v>8</v>
      </c>
      <c r="S3" s="94">
        <f>(K3-N3-R3)</f>
        <v>0</v>
      </c>
      <c r="T3" s="1" t="str">
        <f aca="true" t="shared" si="2" ref="T3:T8">IF(K3&lt;&gt;0,"OK","NO")</f>
        <v>OK</v>
      </c>
    </row>
    <row r="4" spans="1:20" ht="12.75">
      <c r="A4" s="60" t="s">
        <v>100</v>
      </c>
      <c r="B4" s="62" t="s">
        <v>111</v>
      </c>
      <c r="C4" s="60">
        <v>3</v>
      </c>
      <c r="D4" s="60" t="s">
        <v>8</v>
      </c>
      <c r="E4" s="128">
        <v>282</v>
      </c>
      <c r="F4" s="128">
        <v>457</v>
      </c>
      <c r="G4" s="60">
        <f>SUM(E4:F4)</f>
        <v>739</v>
      </c>
      <c r="H4" s="90" t="s">
        <v>8</v>
      </c>
      <c r="I4" s="123">
        <v>88</v>
      </c>
      <c r="J4" s="123">
        <v>89</v>
      </c>
      <c r="K4" s="65">
        <f t="shared" si="0"/>
        <v>177</v>
      </c>
      <c r="L4" s="123">
        <v>149</v>
      </c>
      <c r="M4" s="123">
        <v>23</v>
      </c>
      <c r="N4" s="59">
        <f t="shared" si="1"/>
        <v>172</v>
      </c>
      <c r="O4" s="123">
        <v>0</v>
      </c>
      <c r="P4" s="123">
        <v>3</v>
      </c>
      <c r="Q4" s="123">
        <v>2</v>
      </c>
      <c r="R4" s="59">
        <f aca="true" t="shared" si="3" ref="R4:R52">SUM(O4:Q4)</f>
        <v>5</v>
      </c>
      <c r="S4" s="94">
        <f aca="true" t="shared" si="4" ref="S4:S52">(K4-N4-R4)</f>
        <v>0</v>
      </c>
      <c r="T4" s="1" t="str">
        <f t="shared" si="2"/>
        <v>OK</v>
      </c>
    </row>
    <row r="5" spans="1:20" ht="12.75">
      <c r="A5" s="60" t="s">
        <v>9</v>
      </c>
      <c r="B5" s="60" t="s">
        <v>10</v>
      </c>
      <c r="C5" s="60" t="s">
        <v>11</v>
      </c>
      <c r="D5" s="60" t="s">
        <v>12</v>
      </c>
      <c r="E5" s="128">
        <v>335</v>
      </c>
      <c r="F5" s="128">
        <v>389</v>
      </c>
      <c r="G5" s="60">
        <f aca="true" t="shared" si="5" ref="G5:G20">SUM(E5:F5)</f>
        <v>724</v>
      </c>
      <c r="H5" s="90" t="s">
        <v>12</v>
      </c>
      <c r="I5" s="123">
        <v>70</v>
      </c>
      <c r="J5" s="123">
        <v>78</v>
      </c>
      <c r="K5" s="65">
        <f t="shared" si="0"/>
        <v>148</v>
      </c>
      <c r="L5" s="123">
        <v>125</v>
      </c>
      <c r="M5" s="123">
        <v>15</v>
      </c>
      <c r="N5" s="59">
        <f t="shared" si="1"/>
        <v>140</v>
      </c>
      <c r="O5" s="123">
        <v>0</v>
      </c>
      <c r="P5" s="123">
        <v>4</v>
      </c>
      <c r="Q5" s="123">
        <v>4</v>
      </c>
      <c r="R5" s="59">
        <f t="shared" si="3"/>
        <v>8</v>
      </c>
      <c r="S5" s="94">
        <f t="shared" si="4"/>
        <v>0</v>
      </c>
      <c r="T5" s="1" t="str">
        <f t="shared" si="2"/>
        <v>OK</v>
      </c>
    </row>
    <row r="6" spans="1:20" ht="12.75">
      <c r="A6" s="60" t="s">
        <v>112</v>
      </c>
      <c r="B6" s="60" t="s">
        <v>18</v>
      </c>
      <c r="C6" s="60">
        <v>48</v>
      </c>
      <c r="D6" s="60" t="s">
        <v>14</v>
      </c>
      <c r="E6" s="128">
        <v>336</v>
      </c>
      <c r="F6" s="128">
        <v>440</v>
      </c>
      <c r="G6" s="60">
        <f t="shared" si="5"/>
        <v>776</v>
      </c>
      <c r="H6" s="90" t="s">
        <v>14</v>
      </c>
      <c r="I6" s="123">
        <v>122</v>
      </c>
      <c r="J6" s="123">
        <v>124</v>
      </c>
      <c r="K6" s="65">
        <f t="shared" si="0"/>
        <v>246</v>
      </c>
      <c r="L6" s="123">
        <v>214</v>
      </c>
      <c r="M6" s="123">
        <v>23</v>
      </c>
      <c r="N6" s="59">
        <f t="shared" si="1"/>
        <v>237</v>
      </c>
      <c r="O6" s="123">
        <v>0</v>
      </c>
      <c r="P6" s="123">
        <v>7</v>
      </c>
      <c r="Q6" s="123">
        <v>2</v>
      </c>
      <c r="R6" s="59">
        <f t="shared" si="3"/>
        <v>9</v>
      </c>
      <c r="S6" s="94">
        <f t="shared" si="4"/>
        <v>0</v>
      </c>
      <c r="T6" s="1" t="str">
        <f t="shared" si="2"/>
        <v>OK</v>
      </c>
    </row>
    <row r="7" spans="1:20" ht="12.75">
      <c r="A7" s="60" t="s">
        <v>112</v>
      </c>
      <c r="B7" s="60" t="s">
        <v>18</v>
      </c>
      <c r="C7" s="60">
        <v>48</v>
      </c>
      <c r="D7" s="60" t="s">
        <v>15</v>
      </c>
      <c r="E7" s="128">
        <v>313</v>
      </c>
      <c r="F7" s="128">
        <v>356</v>
      </c>
      <c r="G7" s="60">
        <f t="shared" si="5"/>
        <v>669</v>
      </c>
      <c r="H7" s="90" t="s">
        <v>15</v>
      </c>
      <c r="I7" s="123">
        <v>99</v>
      </c>
      <c r="J7" s="123">
        <v>118</v>
      </c>
      <c r="K7" s="65">
        <f t="shared" si="0"/>
        <v>217</v>
      </c>
      <c r="L7" s="123">
        <v>176</v>
      </c>
      <c r="M7" s="123">
        <v>29</v>
      </c>
      <c r="N7" s="59">
        <f t="shared" si="1"/>
        <v>205</v>
      </c>
      <c r="O7" s="123">
        <v>0</v>
      </c>
      <c r="P7" s="123">
        <v>9</v>
      </c>
      <c r="Q7" s="123">
        <v>3</v>
      </c>
      <c r="R7" s="59">
        <f t="shared" si="3"/>
        <v>12</v>
      </c>
      <c r="S7" s="94">
        <f t="shared" si="4"/>
        <v>0</v>
      </c>
      <c r="T7" s="1" t="str">
        <f t="shared" si="2"/>
        <v>OK</v>
      </c>
    </row>
    <row r="8" spans="1:20" ht="12.75">
      <c r="A8" s="60" t="s">
        <v>112</v>
      </c>
      <c r="B8" s="60" t="s">
        <v>18</v>
      </c>
      <c r="C8" s="60">
        <v>48</v>
      </c>
      <c r="D8" s="60" t="s">
        <v>16</v>
      </c>
      <c r="E8" s="128">
        <v>398</v>
      </c>
      <c r="F8" s="128">
        <v>423</v>
      </c>
      <c r="G8" s="60">
        <f t="shared" si="5"/>
        <v>821</v>
      </c>
      <c r="H8" s="90" t="s">
        <v>16</v>
      </c>
      <c r="I8" s="123">
        <v>110</v>
      </c>
      <c r="J8" s="123">
        <v>122</v>
      </c>
      <c r="K8" s="65">
        <f t="shared" si="0"/>
        <v>232</v>
      </c>
      <c r="L8" s="123">
        <v>200</v>
      </c>
      <c r="M8" s="123">
        <v>25</v>
      </c>
      <c r="N8" s="59">
        <f t="shared" si="1"/>
        <v>225</v>
      </c>
      <c r="O8" s="123">
        <v>0</v>
      </c>
      <c r="P8" s="123">
        <v>5</v>
      </c>
      <c r="Q8" s="123">
        <v>2</v>
      </c>
      <c r="R8" s="59">
        <f t="shared" si="3"/>
        <v>7</v>
      </c>
      <c r="S8" s="94">
        <f t="shared" si="4"/>
        <v>0</v>
      </c>
      <c r="T8" s="1" t="str">
        <f t="shared" si="2"/>
        <v>OK</v>
      </c>
    </row>
    <row r="9" spans="1:20" ht="12.75">
      <c r="A9" s="60" t="s">
        <v>112</v>
      </c>
      <c r="B9" s="60" t="s">
        <v>23</v>
      </c>
      <c r="C9" s="60" t="s">
        <v>5</v>
      </c>
      <c r="D9" s="60" t="s">
        <v>17</v>
      </c>
      <c r="E9" s="128">
        <v>357</v>
      </c>
      <c r="F9" s="128">
        <v>410</v>
      </c>
      <c r="G9" s="60">
        <f t="shared" si="5"/>
        <v>767</v>
      </c>
      <c r="H9" s="90" t="s">
        <v>17</v>
      </c>
      <c r="I9" s="123">
        <v>128</v>
      </c>
      <c r="J9" s="123">
        <v>127</v>
      </c>
      <c r="K9" s="65">
        <f t="shared" si="0"/>
        <v>255</v>
      </c>
      <c r="L9" s="123">
        <v>210</v>
      </c>
      <c r="M9" s="123">
        <v>32</v>
      </c>
      <c r="N9" s="59">
        <f t="shared" si="1"/>
        <v>242</v>
      </c>
      <c r="O9" s="123">
        <v>0</v>
      </c>
      <c r="P9" s="123">
        <v>11</v>
      </c>
      <c r="Q9" s="123">
        <v>2</v>
      </c>
      <c r="R9" s="59">
        <f t="shared" si="3"/>
        <v>13</v>
      </c>
      <c r="S9" s="94">
        <f t="shared" si="4"/>
        <v>0</v>
      </c>
      <c r="T9" s="1" t="str">
        <f aca="true" t="shared" si="6" ref="T9:T51">IF(K9&lt;&gt;0,"OK","NO")</f>
        <v>OK</v>
      </c>
    </row>
    <row r="10" spans="1:20" ht="12.75">
      <c r="A10" s="60" t="s">
        <v>101</v>
      </c>
      <c r="B10" s="60" t="s">
        <v>78</v>
      </c>
      <c r="C10" s="60">
        <v>4</v>
      </c>
      <c r="D10" s="60" t="s">
        <v>20</v>
      </c>
      <c r="E10" s="128">
        <v>345</v>
      </c>
      <c r="F10" s="128">
        <v>379</v>
      </c>
      <c r="G10" s="60">
        <f t="shared" si="5"/>
        <v>724</v>
      </c>
      <c r="H10" s="90" t="s">
        <v>20</v>
      </c>
      <c r="I10" s="123">
        <v>105</v>
      </c>
      <c r="J10" s="123">
        <v>126</v>
      </c>
      <c r="K10" s="65">
        <f t="shared" si="0"/>
        <v>231</v>
      </c>
      <c r="L10" s="123">
        <v>208</v>
      </c>
      <c r="M10" s="123">
        <v>14</v>
      </c>
      <c r="N10" s="59">
        <f t="shared" si="1"/>
        <v>222</v>
      </c>
      <c r="O10" s="123">
        <v>0</v>
      </c>
      <c r="P10" s="123">
        <v>4</v>
      </c>
      <c r="Q10" s="123">
        <v>5</v>
      </c>
      <c r="R10" s="59">
        <f t="shared" si="3"/>
        <v>9</v>
      </c>
      <c r="S10" s="94">
        <f t="shared" si="4"/>
        <v>0</v>
      </c>
      <c r="T10" s="1" t="str">
        <f t="shared" si="6"/>
        <v>OK</v>
      </c>
    </row>
    <row r="11" spans="1:20" ht="12.75">
      <c r="A11" s="60" t="s">
        <v>102</v>
      </c>
      <c r="B11" s="60" t="s">
        <v>28</v>
      </c>
      <c r="C11" s="60" t="s">
        <v>29</v>
      </c>
      <c r="D11" s="60" t="s">
        <v>21</v>
      </c>
      <c r="E11" s="128">
        <v>453</v>
      </c>
      <c r="F11" s="128">
        <v>520</v>
      </c>
      <c r="G11" s="60">
        <f t="shared" si="5"/>
        <v>973</v>
      </c>
      <c r="H11" s="90" t="s">
        <v>21</v>
      </c>
      <c r="I11" s="123">
        <v>126</v>
      </c>
      <c r="J11" s="123">
        <v>150</v>
      </c>
      <c r="K11" s="65">
        <f t="shared" si="0"/>
        <v>276</v>
      </c>
      <c r="L11" s="123">
        <v>231</v>
      </c>
      <c r="M11" s="123">
        <v>26</v>
      </c>
      <c r="N11" s="59">
        <f t="shared" si="1"/>
        <v>257</v>
      </c>
      <c r="O11" s="123">
        <v>0</v>
      </c>
      <c r="P11" s="123">
        <v>9</v>
      </c>
      <c r="Q11" s="123">
        <v>10</v>
      </c>
      <c r="R11" s="59">
        <f t="shared" si="3"/>
        <v>19</v>
      </c>
      <c r="S11" s="94">
        <f t="shared" si="4"/>
        <v>0</v>
      </c>
      <c r="T11" s="1" t="str">
        <f t="shared" si="6"/>
        <v>OK</v>
      </c>
    </row>
    <row r="12" spans="1:20" ht="12.75">
      <c r="A12" s="60" t="s">
        <v>30</v>
      </c>
      <c r="B12" s="60" t="s">
        <v>31</v>
      </c>
      <c r="D12" s="60" t="s">
        <v>22</v>
      </c>
      <c r="E12" s="128">
        <v>413</v>
      </c>
      <c r="F12" s="128">
        <v>481</v>
      </c>
      <c r="G12" s="60">
        <f t="shared" si="5"/>
        <v>894</v>
      </c>
      <c r="H12" s="90" t="s">
        <v>22</v>
      </c>
      <c r="I12" s="123">
        <v>135</v>
      </c>
      <c r="J12" s="123">
        <v>155</v>
      </c>
      <c r="K12" s="65">
        <f t="shared" si="0"/>
        <v>290</v>
      </c>
      <c r="L12" s="123">
        <v>256</v>
      </c>
      <c r="M12" s="123">
        <v>26</v>
      </c>
      <c r="N12" s="59">
        <f t="shared" si="1"/>
        <v>282</v>
      </c>
      <c r="O12" s="123">
        <v>0</v>
      </c>
      <c r="P12" s="123">
        <v>5</v>
      </c>
      <c r="Q12" s="123">
        <v>3</v>
      </c>
      <c r="R12" s="59">
        <f t="shared" si="3"/>
        <v>8</v>
      </c>
      <c r="S12" s="94">
        <f t="shared" si="4"/>
        <v>0</v>
      </c>
      <c r="T12" s="1" t="str">
        <f t="shared" si="6"/>
        <v>OK</v>
      </c>
    </row>
    <row r="13" spans="1:20" ht="12.75">
      <c r="A13" s="60" t="s">
        <v>30</v>
      </c>
      <c r="B13" s="60" t="s">
        <v>31</v>
      </c>
      <c r="D13" s="60" t="s">
        <v>24</v>
      </c>
      <c r="E13" s="128">
        <v>387</v>
      </c>
      <c r="F13" s="128">
        <v>460</v>
      </c>
      <c r="G13" s="60">
        <f t="shared" si="5"/>
        <v>847</v>
      </c>
      <c r="H13" s="90" t="s">
        <v>24</v>
      </c>
      <c r="I13" s="123">
        <v>125</v>
      </c>
      <c r="J13" s="123">
        <v>152</v>
      </c>
      <c r="K13" s="65">
        <f t="shared" si="0"/>
        <v>277</v>
      </c>
      <c r="L13" s="123">
        <v>233</v>
      </c>
      <c r="M13" s="123">
        <v>36</v>
      </c>
      <c r="N13" s="59">
        <f t="shared" si="1"/>
        <v>269</v>
      </c>
      <c r="O13" s="123">
        <v>0</v>
      </c>
      <c r="P13" s="123">
        <v>6</v>
      </c>
      <c r="Q13" s="123">
        <v>2</v>
      </c>
      <c r="R13" s="59">
        <f t="shared" si="3"/>
        <v>8</v>
      </c>
      <c r="S13" s="94">
        <f t="shared" si="4"/>
        <v>0</v>
      </c>
      <c r="T13" s="1" t="str">
        <f t="shared" si="6"/>
        <v>OK</v>
      </c>
    </row>
    <row r="14" spans="1:20" ht="12.75">
      <c r="A14" s="60" t="s">
        <v>30</v>
      </c>
      <c r="B14" s="60" t="s">
        <v>31</v>
      </c>
      <c r="D14" s="60" t="s">
        <v>25</v>
      </c>
      <c r="E14" s="128">
        <v>405</v>
      </c>
      <c r="F14" s="128">
        <v>481</v>
      </c>
      <c r="G14" s="60">
        <f t="shared" si="5"/>
        <v>886</v>
      </c>
      <c r="H14" s="90" t="s">
        <v>25</v>
      </c>
      <c r="I14" s="123">
        <v>116</v>
      </c>
      <c r="J14" s="123">
        <v>129</v>
      </c>
      <c r="K14" s="65">
        <f t="shared" si="0"/>
        <v>245</v>
      </c>
      <c r="L14" s="123">
        <v>197</v>
      </c>
      <c r="M14" s="123">
        <v>37</v>
      </c>
      <c r="N14" s="59">
        <f t="shared" si="1"/>
        <v>234</v>
      </c>
      <c r="O14" s="123">
        <v>0</v>
      </c>
      <c r="P14" s="123">
        <v>5</v>
      </c>
      <c r="Q14" s="123">
        <v>6</v>
      </c>
      <c r="R14" s="59">
        <f t="shared" si="3"/>
        <v>11</v>
      </c>
      <c r="S14" s="94">
        <f t="shared" si="4"/>
        <v>0</v>
      </c>
      <c r="T14" s="1" t="str">
        <f t="shared" si="6"/>
        <v>OK</v>
      </c>
    </row>
    <row r="15" spans="1:20" ht="12.75">
      <c r="A15" s="60" t="s">
        <v>103</v>
      </c>
      <c r="B15" s="60" t="s">
        <v>37</v>
      </c>
      <c r="D15" s="60" t="s">
        <v>26</v>
      </c>
      <c r="E15" s="128">
        <v>322</v>
      </c>
      <c r="F15" s="128">
        <v>456</v>
      </c>
      <c r="G15" s="60">
        <f t="shared" si="5"/>
        <v>778</v>
      </c>
      <c r="H15" s="90" t="s">
        <v>26</v>
      </c>
      <c r="I15" s="123">
        <v>99</v>
      </c>
      <c r="J15" s="123">
        <v>138</v>
      </c>
      <c r="K15" s="65">
        <f t="shared" si="0"/>
        <v>237</v>
      </c>
      <c r="L15" s="123">
        <v>212</v>
      </c>
      <c r="M15" s="123">
        <v>19</v>
      </c>
      <c r="N15" s="59">
        <f t="shared" si="1"/>
        <v>231</v>
      </c>
      <c r="O15" s="123">
        <v>0</v>
      </c>
      <c r="P15" s="123">
        <v>6</v>
      </c>
      <c r="Q15" s="123">
        <v>0</v>
      </c>
      <c r="R15" s="59">
        <f t="shared" si="3"/>
        <v>6</v>
      </c>
      <c r="S15" s="94">
        <f t="shared" si="4"/>
        <v>0</v>
      </c>
      <c r="T15" s="1" t="str">
        <f t="shared" si="6"/>
        <v>OK</v>
      </c>
    </row>
    <row r="16" spans="1:20" ht="12.75">
      <c r="A16" s="60" t="s">
        <v>103</v>
      </c>
      <c r="B16" s="60" t="s">
        <v>37</v>
      </c>
      <c r="C16" s="60" t="s">
        <v>38</v>
      </c>
      <c r="D16" s="60" t="s">
        <v>27</v>
      </c>
      <c r="E16" s="128">
        <v>379</v>
      </c>
      <c r="F16" s="128">
        <v>469</v>
      </c>
      <c r="G16" s="60">
        <f>SUM(E16:F16)</f>
        <v>848</v>
      </c>
      <c r="H16" s="90" t="s">
        <v>27</v>
      </c>
      <c r="I16" s="123">
        <v>119</v>
      </c>
      <c r="J16" s="123">
        <v>160</v>
      </c>
      <c r="K16" s="65">
        <f t="shared" si="0"/>
        <v>279</v>
      </c>
      <c r="L16" s="123">
        <v>245</v>
      </c>
      <c r="M16" s="123">
        <v>27</v>
      </c>
      <c r="N16" s="59">
        <f t="shared" si="1"/>
        <v>272</v>
      </c>
      <c r="O16" s="123">
        <v>0</v>
      </c>
      <c r="P16" s="123">
        <v>5</v>
      </c>
      <c r="Q16" s="123">
        <v>2</v>
      </c>
      <c r="R16" s="59">
        <f t="shared" si="3"/>
        <v>7</v>
      </c>
      <c r="S16" s="94">
        <f t="shared" si="4"/>
        <v>0</v>
      </c>
      <c r="T16" s="1" t="str">
        <f t="shared" si="6"/>
        <v>OK</v>
      </c>
    </row>
    <row r="17" spans="1:20" ht="12.75">
      <c r="A17" s="60" t="s">
        <v>103</v>
      </c>
      <c r="B17" s="60" t="s">
        <v>37</v>
      </c>
      <c r="C17" s="60" t="s">
        <v>38</v>
      </c>
      <c r="D17" s="60" t="s">
        <v>11</v>
      </c>
      <c r="E17" s="128">
        <v>337</v>
      </c>
      <c r="F17" s="128">
        <v>412</v>
      </c>
      <c r="G17" s="60">
        <f t="shared" si="5"/>
        <v>749</v>
      </c>
      <c r="H17" s="90" t="s">
        <v>11</v>
      </c>
      <c r="I17" s="123">
        <v>116</v>
      </c>
      <c r="J17" s="123">
        <v>129</v>
      </c>
      <c r="K17" s="65">
        <f t="shared" si="0"/>
        <v>245</v>
      </c>
      <c r="L17" s="123">
        <v>201</v>
      </c>
      <c r="M17" s="123">
        <v>28</v>
      </c>
      <c r="N17" s="59">
        <f t="shared" si="1"/>
        <v>229</v>
      </c>
      <c r="O17" s="123">
        <v>0</v>
      </c>
      <c r="P17" s="123">
        <v>9</v>
      </c>
      <c r="Q17" s="123">
        <v>7</v>
      </c>
      <c r="R17" s="59">
        <f t="shared" si="3"/>
        <v>16</v>
      </c>
      <c r="S17" s="94">
        <f t="shared" si="4"/>
        <v>0</v>
      </c>
      <c r="T17" s="1" t="str">
        <f t="shared" si="6"/>
        <v>OK</v>
      </c>
    </row>
    <row r="18" spans="1:20" ht="12.75">
      <c r="A18" s="60" t="s">
        <v>103</v>
      </c>
      <c r="B18" s="60" t="s">
        <v>37</v>
      </c>
      <c r="C18" s="60">
        <v>5</v>
      </c>
      <c r="D18" s="60" t="s">
        <v>32</v>
      </c>
      <c r="E18" s="128">
        <v>352</v>
      </c>
      <c r="F18" s="128">
        <v>435</v>
      </c>
      <c r="G18" s="60">
        <f t="shared" si="5"/>
        <v>787</v>
      </c>
      <c r="H18" s="90" t="s">
        <v>32</v>
      </c>
      <c r="I18" s="123">
        <v>125</v>
      </c>
      <c r="J18" s="123">
        <v>136</v>
      </c>
      <c r="K18" s="65">
        <f t="shared" si="0"/>
        <v>261</v>
      </c>
      <c r="L18" s="123">
        <v>233</v>
      </c>
      <c r="M18" s="123">
        <v>20</v>
      </c>
      <c r="N18" s="59">
        <f t="shared" si="1"/>
        <v>253</v>
      </c>
      <c r="O18" s="123">
        <v>0</v>
      </c>
      <c r="P18" s="123">
        <v>5</v>
      </c>
      <c r="Q18" s="123">
        <v>3</v>
      </c>
      <c r="R18" s="59">
        <f t="shared" si="3"/>
        <v>8</v>
      </c>
      <c r="S18" s="94">
        <f t="shared" si="4"/>
        <v>0</v>
      </c>
      <c r="T18" s="1" t="str">
        <f t="shared" si="6"/>
        <v>OK</v>
      </c>
    </row>
    <row r="19" spans="1:20" ht="12.75">
      <c r="A19" s="60" t="s">
        <v>103</v>
      </c>
      <c r="B19" s="60" t="s">
        <v>37</v>
      </c>
      <c r="C19" s="60">
        <v>5</v>
      </c>
      <c r="D19" s="60" t="s">
        <v>34</v>
      </c>
      <c r="E19" s="128">
        <v>329</v>
      </c>
      <c r="F19" s="128">
        <v>394</v>
      </c>
      <c r="G19" s="60">
        <f t="shared" si="5"/>
        <v>723</v>
      </c>
      <c r="H19" s="90" t="s">
        <v>34</v>
      </c>
      <c r="I19" s="123">
        <v>114</v>
      </c>
      <c r="J19" s="123">
        <v>135</v>
      </c>
      <c r="K19" s="65">
        <f t="shared" si="0"/>
        <v>249</v>
      </c>
      <c r="L19" s="123">
        <v>204</v>
      </c>
      <c r="M19" s="123">
        <v>32</v>
      </c>
      <c r="N19" s="59">
        <f t="shared" si="1"/>
        <v>236</v>
      </c>
      <c r="O19" s="123">
        <v>0</v>
      </c>
      <c r="P19" s="123">
        <v>4</v>
      </c>
      <c r="Q19" s="123">
        <v>9</v>
      </c>
      <c r="R19" s="59">
        <f t="shared" si="3"/>
        <v>13</v>
      </c>
      <c r="S19" s="94">
        <f t="shared" si="4"/>
        <v>0</v>
      </c>
      <c r="T19" s="1" t="str">
        <f t="shared" si="6"/>
        <v>OK</v>
      </c>
    </row>
    <row r="20" spans="1:20" ht="12.75">
      <c r="A20" s="60" t="s">
        <v>104</v>
      </c>
      <c r="B20" s="60" t="s">
        <v>43</v>
      </c>
      <c r="C20" s="60">
        <v>33</v>
      </c>
      <c r="D20" s="60" t="s">
        <v>35</v>
      </c>
      <c r="E20" s="128">
        <v>366</v>
      </c>
      <c r="F20" s="128">
        <v>406</v>
      </c>
      <c r="G20" s="60">
        <f t="shared" si="5"/>
        <v>772</v>
      </c>
      <c r="H20" s="90" t="s">
        <v>35</v>
      </c>
      <c r="I20" s="123">
        <v>131</v>
      </c>
      <c r="J20" s="123">
        <v>154</v>
      </c>
      <c r="K20" s="65">
        <f t="shared" si="0"/>
        <v>285</v>
      </c>
      <c r="L20" s="123">
        <v>246</v>
      </c>
      <c r="M20" s="123">
        <v>29</v>
      </c>
      <c r="N20" s="59">
        <f t="shared" si="1"/>
        <v>275</v>
      </c>
      <c r="O20" s="123">
        <v>0</v>
      </c>
      <c r="P20" s="123">
        <v>6</v>
      </c>
      <c r="Q20" s="123">
        <v>4</v>
      </c>
      <c r="R20" s="59">
        <f t="shared" si="3"/>
        <v>10</v>
      </c>
      <c r="S20" s="94">
        <f t="shared" si="4"/>
        <v>0</v>
      </c>
      <c r="T20" s="1" t="str">
        <f t="shared" si="6"/>
        <v>OK</v>
      </c>
    </row>
    <row r="21" spans="1:20" ht="12.75">
      <c r="A21" s="60" t="s">
        <v>104</v>
      </c>
      <c r="B21" s="60" t="s">
        <v>43</v>
      </c>
      <c r="C21" s="60">
        <v>33</v>
      </c>
      <c r="D21" s="60" t="s">
        <v>36</v>
      </c>
      <c r="E21" s="128">
        <v>361</v>
      </c>
      <c r="F21" s="128">
        <v>419</v>
      </c>
      <c r="G21" s="60">
        <f aca="true" t="shared" si="7" ref="G21:G36">SUM(E21:F21)</f>
        <v>780</v>
      </c>
      <c r="H21" s="90" t="s">
        <v>36</v>
      </c>
      <c r="I21" s="123">
        <v>116</v>
      </c>
      <c r="J21" s="123">
        <v>128</v>
      </c>
      <c r="K21" s="65">
        <f t="shared" si="0"/>
        <v>244</v>
      </c>
      <c r="L21" s="123">
        <v>210</v>
      </c>
      <c r="M21" s="123">
        <v>24</v>
      </c>
      <c r="N21" s="59">
        <f t="shared" si="1"/>
        <v>234</v>
      </c>
      <c r="O21" s="123">
        <v>0</v>
      </c>
      <c r="P21" s="123">
        <v>8</v>
      </c>
      <c r="Q21" s="123">
        <v>2</v>
      </c>
      <c r="R21" s="59">
        <f t="shared" si="3"/>
        <v>10</v>
      </c>
      <c r="S21" s="94">
        <f t="shared" si="4"/>
        <v>0</v>
      </c>
      <c r="T21" s="1" t="str">
        <f t="shared" si="6"/>
        <v>OK</v>
      </c>
    </row>
    <row r="22" spans="1:20" ht="12.75">
      <c r="A22" s="60" t="s">
        <v>105</v>
      </c>
      <c r="B22" s="60" t="s">
        <v>46</v>
      </c>
      <c r="D22" s="60" t="s">
        <v>7</v>
      </c>
      <c r="E22" s="128">
        <v>416</v>
      </c>
      <c r="F22" s="128">
        <v>459</v>
      </c>
      <c r="G22" s="60">
        <f t="shared" si="7"/>
        <v>875</v>
      </c>
      <c r="H22" s="90" t="s">
        <v>7</v>
      </c>
      <c r="I22" s="123">
        <v>127</v>
      </c>
      <c r="J22" s="123">
        <v>156</v>
      </c>
      <c r="K22" s="65">
        <f t="shared" si="0"/>
        <v>283</v>
      </c>
      <c r="L22" s="123">
        <v>245</v>
      </c>
      <c r="M22" s="123">
        <v>29</v>
      </c>
      <c r="N22" s="59">
        <f t="shared" si="1"/>
        <v>274</v>
      </c>
      <c r="O22" s="123">
        <v>0</v>
      </c>
      <c r="P22" s="123">
        <v>3</v>
      </c>
      <c r="Q22" s="123">
        <v>6</v>
      </c>
      <c r="R22" s="59">
        <f t="shared" si="3"/>
        <v>9</v>
      </c>
      <c r="S22" s="94">
        <f t="shared" si="4"/>
        <v>0</v>
      </c>
      <c r="T22" s="1" t="str">
        <f t="shared" si="6"/>
        <v>OK</v>
      </c>
    </row>
    <row r="23" spans="1:20" ht="12.75">
      <c r="A23" s="60" t="s">
        <v>105</v>
      </c>
      <c r="B23" s="60" t="s">
        <v>46</v>
      </c>
      <c r="D23" s="60" t="s">
        <v>39</v>
      </c>
      <c r="E23" s="128">
        <v>423</v>
      </c>
      <c r="F23" s="128">
        <v>480</v>
      </c>
      <c r="G23" s="60">
        <f t="shared" si="7"/>
        <v>903</v>
      </c>
      <c r="H23" s="90" t="s">
        <v>39</v>
      </c>
      <c r="I23" s="123">
        <v>143</v>
      </c>
      <c r="J23" s="123">
        <v>164</v>
      </c>
      <c r="K23" s="65">
        <f t="shared" si="0"/>
        <v>307</v>
      </c>
      <c r="L23" s="123">
        <v>272</v>
      </c>
      <c r="M23" s="123">
        <v>28</v>
      </c>
      <c r="N23" s="59">
        <f t="shared" si="1"/>
        <v>300</v>
      </c>
      <c r="O23" s="123">
        <v>0</v>
      </c>
      <c r="P23" s="123">
        <v>4</v>
      </c>
      <c r="Q23" s="123">
        <v>3</v>
      </c>
      <c r="R23" s="59">
        <f t="shared" si="3"/>
        <v>7</v>
      </c>
      <c r="S23" s="94">
        <f t="shared" si="4"/>
        <v>0</v>
      </c>
      <c r="T23" s="1" t="str">
        <f t="shared" si="6"/>
        <v>OK</v>
      </c>
    </row>
    <row r="24" spans="1:20" ht="12.75">
      <c r="A24" s="60" t="s">
        <v>105</v>
      </c>
      <c r="B24" s="60" t="s">
        <v>46</v>
      </c>
      <c r="D24" s="60" t="s">
        <v>40</v>
      </c>
      <c r="E24" s="128">
        <v>337</v>
      </c>
      <c r="F24" s="128">
        <v>364</v>
      </c>
      <c r="G24" s="60">
        <f t="shared" si="7"/>
        <v>701</v>
      </c>
      <c r="H24" s="90" t="s">
        <v>40</v>
      </c>
      <c r="I24" s="123">
        <v>111</v>
      </c>
      <c r="J24" s="123">
        <v>111</v>
      </c>
      <c r="K24" s="65">
        <f t="shared" si="0"/>
        <v>222</v>
      </c>
      <c r="L24" s="123">
        <v>195</v>
      </c>
      <c r="M24" s="123">
        <v>23</v>
      </c>
      <c r="N24" s="59">
        <f t="shared" si="1"/>
        <v>218</v>
      </c>
      <c r="O24" s="123">
        <v>0</v>
      </c>
      <c r="P24" s="123">
        <v>4</v>
      </c>
      <c r="Q24" s="123">
        <v>0</v>
      </c>
      <c r="R24" s="59">
        <f t="shared" si="3"/>
        <v>4</v>
      </c>
      <c r="S24" s="94">
        <f t="shared" si="4"/>
        <v>0</v>
      </c>
      <c r="T24" s="1" t="str">
        <f t="shared" si="6"/>
        <v>OK</v>
      </c>
    </row>
    <row r="25" spans="1:20" ht="12.75">
      <c r="A25" s="60" t="s">
        <v>105</v>
      </c>
      <c r="B25" s="60" t="s">
        <v>46</v>
      </c>
      <c r="D25" s="60" t="s">
        <v>41</v>
      </c>
      <c r="E25" s="128">
        <v>335</v>
      </c>
      <c r="F25" s="128">
        <v>379</v>
      </c>
      <c r="G25" s="60">
        <f t="shared" si="7"/>
        <v>714</v>
      </c>
      <c r="H25" s="90" t="s">
        <v>41</v>
      </c>
      <c r="I25" s="123">
        <v>137</v>
      </c>
      <c r="J25" s="123">
        <v>133</v>
      </c>
      <c r="K25" s="65">
        <f t="shared" si="0"/>
        <v>270</v>
      </c>
      <c r="L25" s="123">
        <v>244</v>
      </c>
      <c r="M25" s="123">
        <v>21</v>
      </c>
      <c r="N25" s="59">
        <f t="shared" si="1"/>
        <v>265</v>
      </c>
      <c r="O25" s="123">
        <v>0</v>
      </c>
      <c r="P25" s="123">
        <v>3</v>
      </c>
      <c r="Q25" s="123">
        <v>2</v>
      </c>
      <c r="R25" s="59">
        <f t="shared" si="3"/>
        <v>5</v>
      </c>
      <c r="S25" s="94">
        <f t="shared" si="4"/>
        <v>0</v>
      </c>
      <c r="T25" s="1" t="str">
        <f t="shared" si="6"/>
        <v>OK</v>
      </c>
    </row>
    <row r="26" spans="1:20" ht="12.75">
      <c r="A26" s="60" t="s">
        <v>58</v>
      </c>
      <c r="B26" s="60" t="s">
        <v>59</v>
      </c>
      <c r="D26" s="60" t="s">
        <v>42</v>
      </c>
      <c r="E26" s="128">
        <v>446</v>
      </c>
      <c r="F26" s="128">
        <v>521</v>
      </c>
      <c r="G26" s="60">
        <f t="shared" si="7"/>
        <v>967</v>
      </c>
      <c r="H26" s="90" t="s">
        <v>42</v>
      </c>
      <c r="I26" s="123">
        <v>156</v>
      </c>
      <c r="J26" s="123">
        <v>179</v>
      </c>
      <c r="K26" s="65">
        <f t="shared" si="0"/>
        <v>335</v>
      </c>
      <c r="L26" s="123">
        <v>281</v>
      </c>
      <c r="M26" s="123">
        <v>34</v>
      </c>
      <c r="N26" s="59">
        <f t="shared" si="1"/>
        <v>315</v>
      </c>
      <c r="O26" s="123">
        <v>0</v>
      </c>
      <c r="P26" s="123">
        <v>12</v>
      </c>
      <c r="Q26" s="123">
        <v>8</v>
      </c>
      <c r="R26" s="59">
        <f t="shared" si="3"/>
        <v>20</v>
      </c>
      <c r="S26" s="94">
        <f t="shared" si="4"/>
        <v>0</v>
      </c>
      <c r="T26" s="1" t="str">
        <f t="shared" si="6"/>
        <v>OK</v>
      </c>
    </row>
    <row r="27" spans="1:20" ht="12.75">
      <c r="A27" s="60" t="s">
        <v>58</v>
      </c>
      <c r="B27" s="60" t="s">
        <v>59</v>
      </c>
      <c r="D27" s="60" t="s">
        <v>45</v>
      </c>
      <c r="E27" s="128">
        <v>448</v>
      </c>
      <c r="F27" s="128">
        <v>526</v>
      </c>
      <c r="G27" s="60">
        <f t="shared" si="7"/>
        <v>974</v>
      </c>
      <c r="H27" s="90" t="s">
        <v>45</v>
      </c>
      <c r="I27" s="123">
        <v>128</v>
      </c>
      <c r="J27" s="123">
        <v>151</v>
      </c>
      <c r="K27" s="65">
        <f t="shared" si="0"/>
        <v>279</v>
      </c>
      <c r="L27" s="123">
        <v>239</v>
      </c>
      <c r="M27" s="123">
        <v>32</v>
      </c>
      <c r="N27" s="59">
        <f t="shared" si="1"/>
        <v>271</v>
      </c>
      <c r="O27" s="123">
        <v>0</v>
      </c>
      <c r="P27" s="123">
        <v>6</v>
      </c>
      <c r="Q27" s="123">
        <v>2</v>
      </c>
      <c r="R27" s="59">
        <f t="shared" si="3"/>
        <v>8</v>
      </c>
      <c r="S27" s="94">
        <f t="shared" si="4"/>
        <v>0</v>
      </c>
      <c r="T27" s="1" t="str">
        <f t="shared" si="6"/>
        <v>OK</v>
      </c>
    </row>
    <row r="28" spans="1:20" ht="12.75">
      <c r="A28" s="60" t="s">
        <v>58</v>
      </c>
      <c r="B28" s="60" t="s">
        <v>59</v>
      </c>
      <c r="D28" s="60" t="s">
        <v>47</v>
      </c>
      <c r="E28" s="128">
        <v>423</v>
      </c>
      <c r="F28" s="128">
        <v>529</v>
      </c>
      <c r="G28" s="60">
        <f t="shared" si="7"/>
        <v>952</v>
      </c>
      <c r="H28" s="90" t="s">
        <v>47</v>
      </c>
      <c r="I28" s="123">
        <v>157</v>
      </c>
      <c r="J28" s="123">
        <v>190</v>
      </c>
      <c r="K28" s="65">
        <f t="shared" si="0"/>
        <v>347</v>
      </c>
      <c r="L28" s="123">
        <v>298</v>
      </c>
      <c r="M28" s="123">
        <v>31</v>
      </c>
      <c r="N28" s="59">
        <f t="shared" si="1"/>
        <v>329</v>
      </c>
      <c r="O28" s="123">
        <v>0</v>
      </c>
      <c r="P28" s="123">
        <v>10</v>
      </c>
      <c r="Q28" s="123">
        <v>8</v>
      </c>
      <c r="R28" s="59">
        <f t="shared" si="3"/>
        <v>18</v>
      </c>
      <c r="S28" s="94">
        <f t="shared" si="4"/>
        <v>0</v>
      </c>
      <c r="T28" s="1" t="str">
        <f t="shared" si="6"/>
        <v>OK</v>
      </c>
    </row>
    <row r="29" spans="1:20" ht="12.75">
      <c r="A29" s="60" t="s">
        <v>106</v>
      </c>
      <c r="B29" s="60" t="s">
        <v>107</v>
      </c>
      <c r="D29" s="60" t="s">
        <v>48</v>
      </c>
      <c r="E29" s="128">
        <v>374</v>
      </c>
      <c r="F29" s="128">
        <v>389</v>
      </c>
      <c r="G29" s="60">
        <f t="shared" si="7"/>
        <v>763</v>
      </c>
      <c r="H29" s="90" t="s">
        <v>48</v>
      </c>
      <c r="I29" s="123">
        <v>134</v>
      </c>
      <c r="J29" s="123">
        <v>126</v>
      </c>
      <c r="K29" s="65">
        <f t="shared" si="0"/>
        <v>260</v>
      </c>
      <c r="L29" s="123">
        <v>213</v>
      </c>
      <c r="M29" s="123">
        <v>41</v>
      </c>
      <c r="N29" s="59">
        <f t="shared" si="1"/>
        <v>254</v>
      </c>
      <c r="O29" s="123">
        <v>0</v>
      </c>
      <c r="P29" s="123">
        <v>5</v>
      </c>
      <c r="Q29" s="123">
        <v>1</v>
      </c>
      <c r="R29" s="59">
        <f t="shared" si="3"/>
        <v>6</v>
      </c>
      <c r="S29" s="94">
        <f t="shared" si="4"/>
        <v>0</v>
      </c>
      <c r="T29" s="1" t="str">
        <f t="shared" si="6"/>
        <v>OK</v>
      </c>
    </row>
    <row r="30" spans="1:20" ht="12.75">
      <c r="A30" s="60" t="s">
        <v>106</v>
      </c>
      <c r="B30" s="60" t="s">
        <v>107</v>
      </c>
      <c r="D30" s="60" t="s">
        <v>49</v>
      </c>
      <c r="E30" s="128">
        <v>368</v>
      </c>
      <c r="F30" s="128">
        <v>381</v>
      </c>
      <c r="G30" s="60">
        <f t="shared" si="7"/>
        <v>749</v>
      </c>
      <c r="H30" s="90" t="s">
        <v>49</v>
      </c>
      <c r="I30" s="123">
        <v>88</v>
      </c>
      <c r="J30" s="123">
        <v>98</v>
      </c>
      <c r="K30" s="65">
        <f t="shared" si="0"/>
        <v>186</v>
      </c>
      <c r="L30" s="123">
        <v>156</v>
      </c>
      <c r="M30" s="123">
        <v>25</v>
      </c>
      <c r="N30" s="59">
        <f t="shared" si="1"/>
        <v>181</v>
      </c>
      <c r="O30" s="123">
        <v>0</v>
      </c>
      <c r="P30" s="123">
        <v>3</v>
      </c>
      <c r="Q30" s="123">
        <v>2</v>
      </c>
      <c r="R30" s="59">
        <f t="shared" si="3"/>
        <v>5</v>
      </c>
      <c r="S30" s="94">
        <f t="shared" si="4"/>
        <v>0</v>
      </c>
      <c r="T30" s="1" t="str">
        <f t="shared" si="6"/>
        <v>OK</v>
      </c>
    </row>
    <row r="31" spans="1:20" ht="12.75">
      <c r="A31" s="60" t="s">
        <v>52</v>
      </c>
      <c r="B31" s="60" t="s">
        <v>53</v>
      </c>
      <c r="C31" s="60" t="s">
        <v>5</v>
      </c>
      <c r="D31" s="60" t="s">
        <v>50</v>
      </c>
      <c r="E31" s="128">
        <v>319</v>
      </c>
      <c r="F31" s="128">
        <v>356</v>
      </c>
      <c r="G31" s="60">
        <f t="shared" si="7"/>
        <v>675</v>
      </c>
      <c r="H31" s="90" t="s">
        <v>50</v>
      </c>
      <c r="I31" s="123">
        <v>99</v>
      </c>
      <c r="J31" s="123">
        <v>116</v>
      </c>
      <c r="K31" s="65">
        <f t="shared" si="0"/>
        <v>215</v>
      </c>
      <c r="L31" s="123">
        <v>185</v>
      </c>
      <c r="M31" s="123">
        <v>24</v>
      </c>
      <c r="N31" s="59">
        <f t="shared" si="1"/>
        <v>209</v>
      </c>
      <c r="O31" s="123">
        <v>0</v>
      </c>
      <c r="P31" s="123">
        <v>5</v>
      </c>
      <c r="Q31" s="123">
        <v>1</v>
      </c>
      <c r="R31" s="59">
        <f t="shared" si="3"/>
        <v>6</v>
      </c>
      <c r="S31" s="94">
        <f t="shared" si="4"/>
        <v>0</v>
      </c>
      <c r="T31" s="1" t="str">
        <f t="shared" si="6"/>
        <v>OK</v>
      </c>
    </row>
    <row r="32" spans="1:20" ht="12.75">
      <c r="A32" s="60" t="s">
        <v>52</v>
      </c>
      <c r="B32" s="60" t="s">
        <v>53</v>
      </c>
      <c r="C32" s="60" t="s">
        <v>5</v>
      </c>
      <c r="D32" s="60" t="s">
        <v>51</v>
      </c>
      <c r="E32" s="128">
        <v>367</v>
      </c>
      <c r="F32" s="128">
        <v>387</v>
      </c>
      <c r="G32" s="60">
        <f t="shared" si="7"/>
        <v>754</v>
      </c>
      <c r="H32" s="90" t="s">
        <v>51</v>
      </c>
      <c r="I32" s="123">
        <v>97</v>
      </c>
      <c r="J32" s="123">
        <v>111</v>
      </c>
      <c r="K32" s="65">
        <f t="shared" si="0"/>
        <v>208</v>
      </c>
      <c r="L32" s="123">
        <v>181</v>
      </c>
      <c r="M32" s="123">
        <v>18</v>
      </c>
      <c r="N32" s="59">
        <f t="shared" si="1"/>
        <v>199</v>
      </c>
      <c r="O32" s="123">
        <v>0</v>
      </c>
      <c r="P32" s="123">
        <v>6</v>
      </c>
      <c r="Q32" s="123">
        <v>3</v>
      </c>
      <c r="R32" s="59">
        <f t="shared" si="3"/>
        <v>9</v>
      </c>
      <c r="S32" s="94">
        <f t="shared" si="4"/>
        <v>0</v>
      </c>
      <c r="T32" s="1" t="str">
        <f t="shared" si="6"/>
        <v>OK</v>
      </c>
    </row>
    <row r="33" spans="1:20" ht="12.75">
      <c r="A33" s="60" t="s">
        <v>52</v>
      </c>
      <c r="B33" s="60" t="s">
        <v>53</v>
      </c>
      <c r="C33" s="60" t="s">
        <v>5</v>
      </c>
      <c r="D33" s="60" t="s">
        <v>33</v>
      </c>
      <c r="E33" s="128">
        <v>325</v>
      </c>
      <c r="F33" s="128">
        <v>315</v>
      </c>
      <c r="G33" s="60">
        <f t="shared" si="7"/>
        <v>640</v>
      </c>
      <c r="H33" s="90" t="s">
        <v>33</v>
      </c>
      <c r="I33" s="123">
        <v>100</v>
      </c>
      <c r="J33" s="123">
        <v>96</v>
      </c>
      <c r="K33" s="65">
        <f t="shared" si="0"/>
        <v>196</v>
      </c>
      <c r="L33" s="123">
        <v>169</v>
      </c>
      <c r="M33" s="123">
        <v>21</v>
      </c>
      <c r="N33" s="59">
        <f t="shared" si="1"/>
        <v>190</v>
      </c>
      <c r="O33" s="123">
        <v>0</v>
      </c>
      <c r="P33" s="123">
        <v>1</v>
      </c>
      <c r="Q33" s="123">
        <v>5</v>
      </c>
      <c r="R33" s="59">
        <f t="shared" si="3"/>
        <v>6</v>
      </c>
      <c r="S33" s="94">
        <f t="shared" si="4"/>
        <v>0</v>
      </c>
      <c r="T33" s="1" t="str">
        <f t="shared" si="6"/>
        <v>OK</v>
      </c>
    </row>
    <row r="34" spans="1:20" ht="12.75">
      <c r="A34" s="60" t="s">
        <v>108</v>
      </c>
      <c r="B34" s="60" t="s">
        <v>56</v>
      </c>
      <c r="D34" s="60" t="s">
        <v>54</v>
      </c>
      <c r="E34" s="128">
        <v>305</v>
      </c>
      <c r="F34" s="128">
        <v>358</v>
      </c>
      <c r="G34" s="60">
        <f t="shared" si="7"/>
        <v>663</v>
      </c>
      <c r="H34" s="90" t="s">
        <v>54</v>
      </c>
      <c r="I34" s="123">
        <v>77</v>
      </c>
      <c r="J34" s="123">
        <v>102</v>
      </c>
      <c r="K34" s="65">
        <f t="shared" si="0"/>
        <v>179</v>
      </c>
      <c r="L34" s="123">
        <v>156</v>
      </c>
      <c r="M34" s="123">
        <v>20</v>
      </c>
      <c r="N34" s="59">
        <f t="shared" si="1"/>
        <v>176</v>
      </c>
      <c r="O34" s="123">
        <v>0</v>
      </c>
      <c r="P34" s="123">
        <v>2</v>
      </c>
      <c r="Q34" s="123">
        <v>1</v>
      </c>
      <c r="R34" s="59">
        <f t="shared" si="3"/>
        <v>3</v>
      </c>
      <c r="S34" s="94">
        <f t="shared" si="4"/>
        <v>0</v>
      </c>
      <c r="T34" s="1" t="str">
        <f t="shared" si="6"/>
        <v>OK</v>
      </c>
    </row>
    <row r="35" spans="1:20" ht="12.75">
      <c r="A35" s="60" t="s">
        <v>108</v>
      </c>
      <c r="B35" s="60" t="s">
        <v>56</v>
      </c>
      <c r="D35" s="60" t="s">
        <v>44</v>
      </c>
      <c r="E35" s="128">
        <v>374</v>
      </c>
      <c r="F35" s="128">
        <v>454</v>
      </c>
      <c r="G35" s="60">
        <f t="shared" si="7"/>
        <v>828</v>
      </c>
      <c r="H35" s="90" t="s">
        <v>44</v>
      </c>
      <c r="I35" s="123">
        <v>119</v>
      </c>
      <c r="J35" s="123">
        <v>146</v>
      </c>
      <c r="K35" s="65">
        <f aca="true" t="shared" si="8" ref="K35:K51">(I35+J35)</f>
        <v>265</v>
      </c>
      <c r="L35" s="123">
        <v>229</v>
      </c>
      <c r="M35" s="123">
        <v>27</v>
      </c>
      <c r="N35" s="59">
        <f aca="true" t="shared" si="9" ref="N35:N52">(L35+M35)</f>
        <v>256</v>
      </c>
      <c r="O35" s="123">
        <v>0</v>
      </c>
      <c r="P35" s="123">
        <v>7</v>
      </c>
      <c r="Q35" s="123">
        <v>2</v>
      </c>
      <c r="R35" s="59">
        <f t="shared" si="3"/>
        <v>9</v>
      </c>
      <c r="S35" s="94">
        <f t="shared" si="4"/>
        <v>0</v>
      </c>
      <c r="T35" s="1" t="str">
        <f t="shared" si="6"/>
        <v>OK</v>
      </c>
    </row>
    <row r="36" spans="1:20" ht="12.75">
      <c r="A36" s="60" t="s">
        <v>108</v>
      </c>
      <c r="B36" s="60" t="s">
        <v>56</v>
      </c>
      <c r="D36" s="60" t="s">
        <v>55</v>
      </c>
      <c r="E36" s="128">
        <v>380</v>
      </c>
      <c r="F36" s="128">
        <v>403</v>
      </c>
      <c r="G36" s="60">
        <f t="shared" si="7"/>
        <v>783</v>
      </c>
      <c r="H36" s="90" t="s">
        <v>55</v>
      </c>
      <c r="I36" s="123">
        <v>117</v>
      </c>
      <c r="J36" s="123">
        <v>117</v>
      </c>
      <c r="K36" s="65">
        <f t="shared" si="8"/>
        <v>234</v>
      </c>
      <c r="L36" s="123">
        <v>206</v>
      </c>
      <c r="M36" s="123">
        <v>15</v>
      </c>
      <c r="N36" s="59">
        <f t="shared" si="9"/>
        <v>221</v>
      </c>
      <c r="O36" s="123">
        <v>0</v>
      </c>
      <c r="P36" s="123">
        <v>7</v>
      </c>
      <c r="Q36" s="123">
        <v>6</v>
      </c>
      <c r="R36" s="59">
        <f t="shared" si="3"/>
        <v>13</v>
      </c>
      <c r="S36" s="94">
        <f t="shared" si="4"/>
        <v>0</v>
      </c>
      <c r="T36" s="1" t="str">
        <f t="shared" si="6"/>
        <v>OK</v>
      </c>
    </row>
    <row r="37" spans="4:20" ht="12.75">
      <c r="D37" s="60" t="s">
        <v>57</v>
      </c>
      <c r="E37" s="128">
        <v>1</v>
      </c>
      <c r="F37" s="128">
        <v>0</v>
      </c>
      <c r="G37" s="60">
        <f aca="true" t="shared" si="10" ref="G37:G51">SUM(E37:F37)</f>
        <v>1</v>
      </c>
      <c r="H37" s="90" t="s">
        <v>57</v>
      </c>
      <c r="I37" s="123">
        <v>13</v>
      </c>
      <c r="J37" s="123">
        <v>15</v>
      </c>
      <c r="K37" s="65">
        <f t="shared" si="8"/>
        <v>28</v>
      </c>
      <c r="L37" s="123">
        <v>20</v>
      </c>
      <c r="M37" s="123">
        <v>6</v>
      </c>
      <c r="N37" s="59">
        <f t="shared" si="9"/>
        <v>26</v>
      </c>
      <c r="O37" s="123">
        <v>0</v>
      </c>
      <c r="P37" s="123">
        <v>1</v>
      </c>
      <c r="Q37" s="123">
        <v>1</v>
      </c>
      <c r="R37" s="59">
        <f t="shared" si="3"/>
        <v>2</v>
      </c>
      <c r="S37" s="94">
        <f t="shared" si="4"/>
        <v>0</v>
      </c>
      <c r="T37" s="1" t="str">
        <f t="shared" si="6"/>
        <v>OK</v>
      </c>
    </row>
    <row r="38" spans="1:20" ht="12.75">
      <c r="A38" s="60" t="s">
        <v>65</v>
      </c>
      <c r="B38" s="60" t="s">
        <v>66</v>
      </c>
      <c r="C38" s="60" t="s">
        <v>67</v>
      </c>
      <c r="D38" s="60" t="s">
        <v>60</v>
      </c>
      <c r="E38" s="128">
        <v>551</v>
      </c>
      <c r="F38" s="128">
        <v>527</v>
      </c>
      <c r="G38" s="60">
        <f t="shared" si="10"/>
        <v>1078</v>
      </c>
      <c r="H38" s="90" t="s">
        <v>60</v>
      </c>
      <c r="I38" s="123">
        <v>178</v>
      </c>
      <c r="J38" s="123">
        <v>200</v>
      </c>
      <c r="K38" s="65">
        <f t="shared" si="8"/>
        <v>378</v>
      </c>
      <c r="L38" s="123">
        <v>314</v>
      </c>
      <c r="M38" s="123">
        <v>52</v>
      </c>
      <c r="N38" s="59">
        <f t="shared" si="9"/>
        <v>366</v>
      </c>
      <c r="O38" s="123">
        <v>0</v>
      </c>
      <c r="P38" s="123">
        <v>8</v>
      </c>
      <c r="Q38" s="123">
        <v>4</v>
      </c>
      <c r="R38" s="59">
        <f t="shared" si="3"/>
        <v>12</v>
      </c>
      <c r="S38" s="94">
        <f t="shared" si="4"/>
        <v>0</v>
      </c>
      <c r="T38" s="1" t="str">
        <f t="shared" si="6"/>
        <v>OK</v>
      </c>
    </row>
    <row r="39" spans="1:20" ht="12.75">
      <c r="A39" s="60" t="s">
        <v>65</v>
      </c>
      <c r="B39" s="60" t="s">
        <v>66</v>
      </c>
      <c r="C39" s="60" t="s">
        <v>67</v>
      </c>
      <c r="D39" s="60" t="s">
        <v>61</v>
      </c>
      <c r="E39" s="128">
        <v>405</v>
      </c>
      <c r="F39" s="128">
        <v>460</v>
      </c>
      <c r="G39" s="60">
        <f t="shared" si="10"/>
        <v>865</v>
      </c>
      <c r="H39" s="90" t="s">
        <v>61</v>
      </c>
      <c r="I39" s="123">
        <v>144</v>
      </c>
      <c r="J39" s="123">
        <v>145</v>
      </c>
      <c r="K39" s="65">
        <f t="shared" si="8"/>
        <v>289</v>
      </c>
      <c r="L39" s="123">
        <v>248</v>
      </c>
      <c r="M39" s="123">
        <v>30</v>
      </c>
      <c r="N39" s="59">
        <f t="shared" si="9"/>
        <v>278</v>
      </c>
      <c r="O39" s="123">
        <v>0</v>
      </c>
      <c r="P39" s="123">
        <v>6</v>
      </c>
      <c r="Q39" s="123">
        <v>5</v>
      </c>
      <c r="R39" s="59">
        <f t="shared" si="3"/>
        <v>11</v>
      </c>
      <c r="S39" s="94">
        <f t="shared" si="4"/>
        <v>0</v>
      </c>
      <c r="T39" s="1" t="str">
        <f t="shared" si="6"/>
        <v>OK</v>
      </c>
    </row>
    <row r="40" spans="1:20" ht="12.75">
      <c r="A40" s="60" t="s">
        <v>65</v>
      </c>
      <c r="B40" s="60" t="s">
        <v>66</v>
      </c>
      <c r="C40" s="60" t="s">
        <v>67</v>
      </c>
      <c r="D40" s="60" t="s">
        <v>62</v>
      </c>
      <c r="E40" s="128">
        <v>389</v>
      </c>
      <c r="F40" s="128">
        <v>466</v>
      </c>
      <c r="G40" s="60">
        <f t="shared" si="10"/>
        <v>855</v>
      </c>
      <c r="H40" s="90" t="s">
        <v>62</v>
      </c>
      <c r="I40" s="123">
        <v>132</v>
      </c>
      <c r="J40" s="123">
        <v>138</v>
      </c>
      <c r="K40" s="65">
        <f t="shared" si="8"/>
        <v>270</v>
      </c>
      <c r="L40" s="123">
        <v>231</v>
      </c>
      <c r="M40" s="123">
        <v>32</v>
      </c>
      <c r="N40" s="59">
        <f t="shared" si="9"/>
        <v>263</v>
      </c>
      <c r="O40" s="123">
        <v>0</v>
      </c>
      <c r="P40" s="123">
        <v>5</v>
      </c>
      <c r="Q40" s="123">
        <v>2</v>
      </c>
      <c r="R40" s="59">
        <f t="shared" si="3"/>
        <v>7</v>
      </c>
      <c r="S40" s="94">
        <f t="shared" si="4"/>
        <v>0</v>
      </c>
      <c r="T40" s="1" t="str">
        <f t="shared" si="6"/>
        <v>OK</v>
      </c>
    </row>
    <row r="41" spans="1:20" ht="12.75">
      <c r="A41" s="60" t="s">
        <v>65</v>
      </c>
      <c r="B41" s="60" t="s">
        <v>66</v>
      </c>
      <c r="C41" s="60" t="s">
        <v>67</v>
      </c>
      <c r="D41" s="60" t="s">
        <v>63</v>
      </c>
      <c r="E41" s="128">
        <v>354</v>
      </c>
      <c r="F41" s="128">
        <v>345</v>
      </c>
      <c r="G41" s="60">
        <f t="shared" si="10"/>
        <v>699</v>
      </c>
      <c r="H41" s="90" t="s">
        <v>63</v>
      </c>
      <c r="I41" s="123">
        <v>91</v>
      </c>
      <c r="J41" s="123">
        <v>94</v>
      </c>
      <c r="K41" s="65">
        <f t="shared" si="8"/>
        <v>185</v>
      </c>
      <c r="L41" s="123">
        <v>148</v>
      </c>
      <c r="M41" s="123">
        <v>26</v>
      </c>
      <c r="N41" s="59">
        <f t="shared" si="9"/>
        <v>174</v>
      </c>
      <c r="O41" s="123">
        <v>0</v>
      </c>
      <c r="P41" s="123">
        <v>5</v>
      </c>
      <c r="Q41" s="123">
        <v>6</v>
      </c>
      <c r="R41" s="59">
        <f t="shared" si="3"/>
        <v>11</v>
      </c>
      <c r="S41" s="94">
        <f t="shared" si="4"/>
        <v>0</v>
      </c>
      <c r="T41" s="1" t="str">
        <f t="shared" si="6"/>
        <v>OK</v>
      </c>
    </row>
    <row r="42" spans="1:20" ht="12.75">
      <c r="A42" s="60" t="s">
        <v>69</v>
      </c>
      <c r="B42" s="60" t="s">
        <v>70</v>
      </c>
      <c r="C42" s="60" t="s">
        <v>5</v>
      </c>
      <c r="D42" s="60" t="s">
        <v>64</v>
      </c>
      <c r="E42" s="128">
        <v>374</v>
      </c>
      <c r="F42" s="128">
        <v>397</v>
      </c>
      <c r="G42" s="60">
        <f t="shared" si="10"/>
        <v>771</v>
      </c>
      <c r="H42" s="90" t="s">
        <v>64</v>
      </c>
      <c r="I42" s="123">
        <v>146</v>
      </c>
      <c r="J42" s="123">
        <v>153</v>
      </c>
      <c r="K42" s="65">
        <f t="shared" si="8"/>
        <v>299</v>
      </c>
      <c r="L42" s="123">
        <v>272</v>
      </c>
      <c r="M42" s="123">
        <v>16</v>
      </c>
      <c r="N42" s="59">
        <f t="shared" si="9"/>
        <v>288</v>
      </c>
      <c r="O42" s="123">
        <v>0</v>
      </c>
      <c r="P42" s="123">
        <v>7</v>
      </c>
      <c r="Q42" s="123">
        <v>4</v>
      </c>
      <c r="R42" s="59">
        <f t="shared" si="3"/>
        <v>11</v>
      </c>
      <c r="S42" s="94">
        <f t="shared" si="4"/>
        <v>0</v>
      </c>
      <c r="T42" s="1" t="str">
        <f t="shared" si="6"/>
        <v>OK</v>
      </c>
    </row>
    <row r="43" spans="1:20" ht="12.75">
      <c r="A43" s="60" t="s">
        <v>69</v>
      </c>
      <c r="B43" s="60" t="s">
        <v>70</v>
      </c>
      <c r="C43" s="60" t="s">
        <v>5</v>
      </c>
      <c r="D43" s="60" t="s">
        <v>68</v>
      </c>
      <c r="E43" s="128">
        <v>358</v>
      </c>
      <c r="F43" s="128">
        <v>374</v>
      </c>
      <c r="G43" s="60">
        <f t="shared" si="10"/>
        <v>732</v>
      </c>
      <c r="H43" s="90" t="s">
        <v>68</v>
      </c>
      <c r="I43" s="123">
        <v>124</v>
      </c>
      <c r="J43" s="123">
        <v>152</v>
      </c>
      <c r="K43" s="65">
        <f t="shared" si="8"/>
        <v>276</v>
      </c>
      <c r="L43" s="123">
        <v>236</v>
      </c>
      <c r="M43" s="123">
        <v>31</v>
      </c>
      <c r="N43" s="59">
        <f t="shared" si="9"/>
        <v>267</v>
      </c>
      <c r="O43" s="123">
        <v>0</v>
      </c>
      <c r="P43" s="123">
        <v>5</v>
      </c>
      <c r="Q43" s="123">
        <v>4</v>
      </c>
      <c r="R43" s="59">
        <f t="shared" si="3"/>
        <v>9</v>
      </c>
      <c r="S43" s="94">
        <f t="shared" si="4"/>
        <v>0</v>
      </c>
      <c r="T43" s="1" t="str">
        <f t="shared" si="6"/>
        <v>OK</v>
      </c>
    </row>
    <row r="44" spans="1:20" ht="12.75">
      <c r="A44" s="60" t="s">
        <v>69</v>
      </c>
      <c r="B44" s="60" t="s">
        <v>70</v>
      </c>
      <c r="C44" s="60" t="s">
        <v>5</v>
      </c>
      <c r="D44" s="60" t="s">
        <v>71</v>
      </c>
      <c r="E44" s="128">
        <v>329</v>
      </c>
      <c r="F44" s="128">
        <v>361</v>
      </c>
      <c r="G44" s="60">
        <f t="shared" si="10"/>
        <v>690</v>
      </c>
      <c r="H44" s="90" t="s">
        <v>71</v>
      </c>
      <c r="I44" s="123">
        <v>139</v>
      </c>
      <c r="J44" s="123">
        <v>150</v>
      </c>
      <c r="K44" s="65">
        <f t="shared" si="8"/>
        <v>289</v>
      </c>
      <c r="L44" s="123">
        <v>255</v>
      </c>
      <c r="M44" s="123">
        <v>21</v>
      </c>
      <c r="N44" s="59">
        <f t="shared" si="9"/>
        <v>276</v>
      </c>
      <c r="O44" s="123">
        <v>0</v>
      </c>
      <c r="P44" s="123">
        <v>4</v>
      </c>
      <c r="Q44" s="123">
        <v>9</v>
      </c>
      <c r="R44" s="59">
        <f t="shared" si="3"/>
        <v>13</v>
      </c>
      <c r="S44" s="94">
        <f t="shared" si="4"/>
        <v>0</v>
      </c>
      <c r="T44" s="1" t="str">
        <f t="shared" si="6"/>
        <v>OK</v>
      </c>
    </row>
    <row r="45" spans="1:20" ht="12.75">
      <c r="A45" s="60" t="s">
        <v>109</v>
      </c>
      <c r="B45" s="60" t="s">
        <v>78</v>
      </c>
      <c r="C45" s="60" t="s">
        <v>75</v>
      </c>
      <c r="D45" s="60" t="s">
        <v>72</v>
      </c>
      <c r="E45" s="128">
        <v>307</v>
      </c>
      <c r="F45" s="128">
        <v>347</v>
      </c>
      <c r="G45" s="60">
        <f t="shared" si="10"/>
        <v>654</v>
      </c>
      <c r="H45" s="90" t="s">
        <v>72</v>
      </c>
      <c r="I45" s="123">
        <v>81</v>
      </c>
      <c r="J45" s="123">
        <v>92</v>
      </c>
      <c r="K45" s="65">
        <f t="shared" si="8"/>
        <v>173</v>
      </c>
      <c r="L45" s="123">
        <v>148</v>
      </c>
      <c r="M45" s="123">
        <v>19</v>
      </c>
      <c r="N45" s="59">
        <f t="shared" si="9"/>
        <v>167</v>
      </c>
      <c r="O45" s="123">
        <v>0</v>
      </c>
      <c r="P45" s="123">
        <v>4</v>
      </c>
      <c r="Q45" s="123">
        <v>2</v>
      </c>
      <c r="R45" s="59">
        <f t="shared" si="3"/>
        <v>6</v>
      </c>
      <c r="S45" s="94">
        <f t="shared" si="4"/>
        <v>0</v>
      </c>
      <c r="T45" s="1" t="str">
        <f t="shared" si="6"/>
        <v>OK</v>
      </c>
    </row>
    <row r="46" spans="1:20" ht="12.75">
      <c r="A46" s="60" t="s">
        <v>109</v>
      </c>
      <c r="B46" s="60" t="s">
        <v>78</v>
      </c>
      <c r="C46" s="60" t="s">
        <v>75</v>
      </c>
      <c r="D46" s="60" t="s">
        <v>73</v>
      </c>
      <c r="E46" s="128">
        <v>348</v>
      </c>
      <c r="F46" s="128">
        <v>396</v>
      </c>
      <c r="G46" s="60">
        <f t="shared" si="10"/>
        <v>744</v>
      </c>
      <c r="H46" s="90" t="s">
        <v>73</v>
      </c>
      <c r="I46" s="123">
        <v>98</v>
      </c>
      <c r="J46" s="123">
        <v>119</v>
      </c>
      <c r="K46" s="65">
        <f t="shared" si="8"/>
        <v>217</v>
      </c>
      <c r="L46" s="123">
        <v>193</v>
      </c>
      <c r="M46" s="123">
        <v>21</v>
      </c>
      <c r="N46" s="59">
        <f t="shared" si="9"/>
        <v>214</v>
      </c>
      <c r="O46" s="123">
        <v>0</v>
      </c>
      <c r="P46" s="123">
        <v>1</v>
      </c>
      <c r="Q46" s="123">
        <v>2</v>
      </c>
      <c r="R46" s="59">
        <f t="shared" si="3"/>
        <v>3</v>
      </c>
      <c r="S46" s="94">
        <f t="shared" si="4"/>
        <v>0</v>
      </c>
      <c r="T46" s="1" t="str">
        <f t="shared" si="6"/>
        <v>OK</v>
      </c>
    </row>
    <row r="47" spans="1:20" ht="12.75">
      <c r="A47" s="60" t="s">
        <v>110</v>
      </c>
      <c r="B47" s="60" t="s">
        <v>79</v>
      </c>
      <c r="D47" s="60" t="s">
        <v>74</v>
      </c>
      <c r="E47" s="128">
        <v>404</v>
      </c>
      <c r="F47" s="128">
        <v>449</v>
      </c>
      <c r="G47" s="60">
        <f t="shared" si="10"/>
        <v>853</v>
      </c>
      <c r="H47" s="90" t="s">
        <v>74</v>
      </c>
      <c r="I47" s="123">
        <v>129</v>
      </c>
      <c r="J47" s="123">
        <v>145</v>
      </c>
      <c r="K47" s="65">
        <f t="shared" si="8"/>
        <v>274</v>
      </c>
      <c r="L47" s="123">
        <v>233</v>
      </c>
      <c r="M47" s="123">
        <v>28</v>
      </c>
      <c r="N47" s="59">
        <f t="shared" si="9"/>
        <v>261</v>
      </c>
      <c r="O47" s="123">
        <v>0</v>
      </c>
      <c r="P47" s="123">
        <v>11</v>
      </c>
      <c r="Q47" s="123">
        <v>2</v>
      </c>
      <c r="R47" s="59">
        <f t="shared" si="3"/>
        <v>13</v>
      </c>
      <c r="S47" s="94">
        <f t="shared" si="4"/>
        <v>0</v>
      </c>
      <c r="T47" s="1" t="str">
        <f t="shared" si="6"/>
        <v>OK</v>
      </c>
    </row>
    <row r="48" spans="1:20" ht="12.75">
      <c r="A48" s="60" t="s">
        <v>110</v>
      </c>
      <c r="B48" s="60" t="s">
        <v>79</v>
      </c>
      <c r="D48" s="60" t="s">
        <v>76</v>
      </c>
      <c r="E48" s="128">
        <v>383</v>
      </c>
      <c r="F48" s="128">
        <v>467</v>
      </c>
      <c r="G48" s="60">
        <f t="shared" si="10"/>
        <v>850</v>
      </c>
      <c r="H48" s="90" t="s">
        <v>76</v>
      </c>
      <c r="I48" s="123">
        <v>123</v>
      </c>
      <c r="J48" s="123">
        <v>164</v>
      </c>
      <c r="K48" s="65">
        <f t="shared" si="8"/>
        <v>287</v>
      </c>
      <c r="L48" s="123">
        <v>251</v>
      </c>
      <c r="M48" s="123">
        <v>25</v>
      </c>
      <c r="N48" s="59">
        <f t="shared" si="9"/>
        <v>276</v>
      </c>
      <c r="O48" s="123">
        <v>0</v>
      </c>
      <c r="P48" s="123">
        <v>8</v>
      </c>
      <c r="Q48" s="123">
        <v>3</v>
      </c>
      <c r="R48" s="59">
        <f t="shared" si="3"/>
        <v>11</v>
      </c>
      <c r="S48" s="94">
        <f t="shared" si="4"/>
        <v>0</v>
      </c>
      <c r="T48" s="1" t="str">
        <f t="shared" si="6"/>
        <v>OK</v>
      </c>
    </row>
    <row r="49" spans="1:20" ht="12.75">
      <c r="A49" s="60" t="s">
        <v>110</v>
      </c>
      <c r="B49" s="60" t="s">
        <v>79</v>
      </c>
      <c r="D49" s="60" t="s">
        <v>13</v>
      </c>
      <c r="E49" s="128">
        <v>490</v>
      </c>
      <c r="F49" s="128">
        <v>513</v>
      </c>
      <c r="G49" s="60">
        <f t="shared" si="10"/>
        <v>1003</v>
      </c>
      <c r="H49" s="90" t="s">
        <v>13</v>
      </c>
      <c r="I49" s="123">
        <v>173</v>
      </c>
      <c r="J49" s="123">
        <v>187</v>
      </c>
      <c r="K49" s="65">
        <f t="shared" si="8"/>
        <v>360</v>
      </c>
      <c r="L49" s="123">
        <v>318</v>
      </c>
      <c r="M49" s="123">
        <v>34</v>
      </c>
      <c r="N49" s="59">
        <f t="shared" si="9"/>
        <v>352</v>
      </c>
      <c r="O49" s="123">
        <v>0</v>
      </c>
      <c r="P49" s="123">
        <v>5</v>
      </c>
      <c r="Q49" s="123">
        <v>3</v>
      </c>
      <c r="R49" s="59">
        <f t="shared" si="3"/>
        <v>8</v>
      </c>
      <c r="S49" s="94">
        <f t="shared" si="4"/>
        <v>0</v>
      </c>
      <c r="T49" s="1" t="str">
        <f t="shared" si="6"/>
        <v>OK</v>
      </c>
    </row>
    <row r="50" spans="1:20" ht="12.75">
      <c r="A50" s="60" t="s">
        <v>110</v>
      </c>
      <c r="B50" s="60" t="s">
        <v>79</v>
      </c>
      <c r="D50" s="60" t="s">
        <v>19</v>
      </c>
      <c r="E50" s="128">
        <v>366</v>
      </c>
      <c r="F50" s="128">
        <v>452</v>
      </c>
      <c r="G50" s="60">
        <f t="shared" si="10"/>
        <v>818</v>
      </c>
      <c r="H50" s="90" t="s">
        <v>19</v>
      </c>
      <c r="I50" s="123">
        <v>129</v>
      </c>
      <c r="J50" s="123">
        <v>136</v>
      </c>
      <c r="K50" s="65">
        <f t="shared" si="8"/>
        <v>265</v>
      </c>
      <c r="L50" s="123">
        <v>237</v>
      </c>
      <c r="M50" s="123">
        <v>22</v>
      </c>
      <c r="N50" s="59">
        <f t="shared" si="9"/>
        <v>259</v>
      </c>
      <c r="O50" s="123">
        <v>0</v>
      </c>
      <c r="P50" s="123">
        <v>6</v>
      </c>
      <c r="Q50" s="123">
        <v>0</v>
      </c>
      <c r="R50" s="59">
        <f t="shared" si="3"/>
        <v>6</v>
      </c>
      <c r="S50" s="94">
        <f t="shared" si="4"/>
        <v>0</v>
      </c>
      <c r="T50" s="1" t="str">
        <f t="shared" si="6"/>
        <v>OK</v>
      </c>
    </row>
    <row r="51" spans="1:20" ht="12.75">
      <c r="A51" s="60" t="s">
        <v>110</v>
      </c>
      <c r="B51" s="60" t="s">
        <v>79</v>
      </c>
      <c r="D51" s="60" t="s">
        <v>77</v>
      </c>
      <c r="E51" s="128">
        <v>490</v>
      </c>
      <c r="F51" s="128">
        <v>535</v>
      </c>
      <c r="G51" s="60">
        <f t="shared" si="10"/>
        <v>1025</v>
      </c>
      <c r="H51" s="90" t="s">
        <v>77</v>
      </c>
      <c r="I51" s="123">
        <v>182</v>
      </c>
      <c r="J51" s="123">
        <v>189</v>
      </c>
      <c r="K51" s="65">
        <f t="shared" si="8"/>
        <v>371</v>
      </c>
      <c r="L51" s="123">
        <v>328</v>
      </c>
      <c r="M51" s="123">
        <v>32</v>
      </c>
      <c r="N51" s="59">
        <f t="shared" si="9"/>
        <v>360</v>
      </c>
      <c r="O51" s="123">
        <v>0</v>
      </c>
      <c r="P51" s="123">
        <v>9</v>
      </c>
      <c r="Q51" s="123">
        <v>2</v>
      </c>
      <c r="R51" s="59">
        <f t="shared" si="3"/>
        <v>11</v>
      </c>
      <c r="S51" s="94">
        <f t="shared" si="4"/>
        <v>0</v>
      </c>
      <c r="T51" s="1" t="str">
        <f t="shared" si="6"/>
        <v>OK</v>
      </c>
    </row>
    <row r="52" spans="2:20" ht="12.75">
      <c r="B52" s="63" t="s">
        <v>80</v>
      </c>
      <c r="E52" s="60">
        <f>SUM(E3:E51)</f>
        <v>18030</v>
      </c>
      <c r="F52" s="60">
        <f>SUM(F3:F51)</f>
        <v>20634</v>
      </c>
      <c r="G52" s="60">
        <f>SUM(E52:F52)</f>
        <v>38664</v>
      </c>
      <c r="I52" s="1">
        <f aca="true" t="shared" si="11" ref="I52:Q52">SUM(I3:I51)</f>
        <v>5848</v>
      </c>
      <c r="J52" s="1">
        <f t="shared" si="11"/>
        <v>6564</v>
      </c>
      <c r="K52" s="59">
        <f t="shared" si="11"/>
        <v>12412</v>
      </c>
      <c r="L52" s="1">
        <f>SUM(L3:L51)</f>
        <v>10694</v>
      </c>
      <c r="M52" s="1">
        <f>SUM(M3:M51)</f>
        <v>1269</v>
      </c>
      <c r="N52" s="59">
        <f t="shared" si="9"/>
        <v>11963</v>
      </c>
      <c r="O52" s="1">
        <f>SUM(O3:O51)</f>
        <v>0</v>
      </c>
      <c r="P52" s="1">
        <f t="shared" si="11"/>
        <v>282</v>
      </c>
      <c r="Q52" s="1">
        <f t="shared" si="11"/>
        <v>167</v>
      </c>
      <c r="R52" s="59">
        <f t="shared" si="3"/>
        <v>449</v>
      </c>
      <c r="S52" s="94">
        <f t="shared" si="4"/>
        <v>0</v>
      </c>
      <c r="T52" s="1">
        <f>COUNTIF(T3:T51,"OK")</f>
        <v>49</v>
      </c>
    </row>
  </sheetData>
  <sheetProtection/>
  <mergeCells count="2">
    <mergeCell ref="E1:G1"/>
    <mergeCell ref="I1:K1"/>
  </mergeCells>
  <conditionalFormatting sqref="S3:S52">
    <cfRule type="cellIs" priority="1" dxfId="0" operator="notEqual" stopIfTrue="1">
      <formula>0</formula>
    </cfRule>
  </conditionalFormatting>
  <printOptions gridLines="1" horizontalCentered="1" verticalCentered="1"/>
  <pageMargins left="0.24" right="0.19" top="0.984251968503937" bottom="0.984251968503937" header="0.5118110236220472" footer="0.5118110236220472"/>
  <pageSetup fitToHeight="1" fitToWidth="1" horizontalDpi="360" verticalDpi="360" orientation="landscape" paperSize="9" scale="67" r:id="rId1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="75" zoomScaleNormal="75" workbookViewId="0" topLeftCell="A10">
      <selection activeCell="J36" sqref="J36"/>
    </sheetView>
  </sheetViews>
  <sheetFormatPr defaultColWidth="9.140625" defaultRowHeight="12.75"/>
  <cols>
    <col min="1" max="2" width="7.57421875" style="0" customWidth="1"/>
    <col min="3" max="8" width="7.7109375" style="0" customWidth="1"/>
    <col min="9" max="9" width="11.28125" style="0" customWidth="1"/>
    <col min="10" max="10" width="8.140625" style="32" customWidth="1"/>
    <col min="11" max="11" width="11.28125" style="0" customWidth="1"/>
    <col min="12" max="12" width="8.140625" style="32" customWidth="1"/>
  </cols>
  <sheetData>
    <row r="1" spans="1:13" ht="15.75">
      <c r="A1" s="17" t="s">
        <v>81</v>
      </c>
      <c r="B1" s="6"/>
      <c r="C1" s="6"/>
      <c r="D1" s="49"/>
      <c r="E1" s="15" t="s">
        <v>138</v>
      </c>
      <c r="F1" s="6"/>
      <c r="G1" s="6"/>
      <c r="H1" s="6"/>
      <c r="I1" s="6"/>
      <c r="J1" s="33"/>
      <c r="K1" s="6"/>
      <c r="L1" s="33"/>
      <c r="M1" s="7"/>
    </row>
    <row r="2" spans="1:13" ht="12.75">
      <c r="A2" s="8"/>
      <c r="B2" s="9"/>
      <c r="C2" s="9"/>
      <c r="D2" s="9"/>
      <c r="E2" s="9"/>
      <c r="F2" s="9"/>
      <c r="G2" s="9"/>
      <c r="H2" s="9"/>
      <c r="I2" s="9"/>
      <c r="J2" s="34"/>
      <c r="K2" s="18"/>
      <c r="L2" s="34"/>
      <c r="M2" s="10"/>
    </row>
    <row r="3" spans="1:13" ht="12.75">
      <c r="A3" s="8" t="s">
        <v>82</v>
      </c>
      <c r="B3" s="9"/>
      <c r="C3" s="9"/>
      <c r="D3" s="18">
        <f>voti!$T$52</f>
        <v>49</v>
      </c>
      <c r="E3" s="9" t="s">
        <v>117</v>
      </c>
      <c r="F3" s="9"/>
      <c r="G3" s="9"/>
      <c r="H3" s="23" t="s">
        <v>83</v>
      </c>
      <c r="I3" s="25" t="s">
        <v>84</v>
      </c>
      <c r="J3" s="35">
        <f>voti!$E$52</f>
        <v>18030</v>
      </c>
      <c r="K3" s="25" t="s">
        <v>85</v>
      </c>
      <c r="L3" s="35">
        <f>voti!$G$52</f>
        <v>38664</v>
      </c>
      <c r="M3" s="10"/>
    </row>
    <row r="4" spans="1:13" ht="12.75">
      <c r="A4" s="8" t="s">
        <v>86</v>
      </c>
      <c r="B4" s="9"/>
      <c r="C4" s="9"/>
      <c r="D4" s="18">
        <f>voti!$K$52</f>
        <v>12412</v>
      </c>
      <c r="E4" s="9" t="s">
        <v>137</v>
      </c>
      <c r="F4" s="9"/>
      <c r="G4" s="9"/>
      <c r="H4" s="24"/>
      <c r="I4" s="25" t="s">
        <v>87</v>
      </c>
      <c r="J4" s="35">
        <f>voti!$F$52</f>
        <v>20634</v>
      </c>
      <c r="K4" s="9"/>
      <c r="L4" s="34"/>
      <c r="M4" s="27"/>
    </row>
    <row r="5" spans="1:13" ht="12.75">
      <c r="A5" s="8"/>
      <c r="B5" s="9"/>
      <c r="C5" s="9"/>
      <c r="D5" s="9"/>
      <c r="E5" s="9"/>
      <c r="F5" s="9"/>
      <c r="G5" s="9"/>
      <c r="H5" s="9"/>
      <c r="I5" s="9"/>
      <c r="J5" s="36"/>
      <c r="K5" s="9"/>
      <c r="L5" s="34"/>
      <c r="M5" s="10"/>
    </row>
    <row r="6" spans="1:13" ht="12.75">
      <c r="A6" s="8"/>
      <c r="B6" s="18" t="s">
        <v>88</v>
      </c>
      <c r="C6" s="18" t="s">
        <v>89</v>
      </c>
      <c r="D6" s="18" t="s">
        <v>90</v>
      </c>
      <c r="E6" s="18" t="s">
        <v>92</v>
      </c>
      <c r="F6" s="18" t="s">
        <v>90</v>
      </c>
      <c r="G6" s="18" t="s">
        <v>92</v>
      </c>
      <c r="H6" s="18" t="s">
        <v>90</v>
      </c>
      <c r="I6" s="18" t="s">
        <v>130</v>
      </c>
      <c r="J6" s="37" t="s">
        <v>90</v>
      </c>
      <c r="K6" s="18" t="s">
        <v>131</v>
      </c>
      <c r="L6" s="37" t="s">
        <v>90</v>
      </c>
      <c r="M6" s="19" t="s">
        <v>92</v>
      </c>
    </row>
    <row r="7" spans="1:13" ht="13.5" thickBot="1">
      <c r="A7" s="20" t="s">
        <v>2</v>
      </c>
      <c r="B7" s="21" t="s">
        <v>86</v>
      </c>
      <c r="C7" s="21" t="s">
        <v>93</v>
      </c>
      <c r="D7" s="21"/>
      <c r="E7" s="21" t="s">
        <v>133</v>
      </c>
      <c r="F7" s="21"/>
      <c r="G7" s="21" t="s">
        <v>118</v>
      </c>
      <c r="H7" s="21"/>
      <c r="I7" s="21"/>
      <c r="J7" s="38"/>
      <c r="K7" s="21"/>
      <c r="L7" s="38"/>
      <c r="M7" s="22" t="s">
        <v>94</v>
      </c>
    </row>
    <row r="8" spans="1:13" ht="12.75">
      <c r="A8" s="28">
        <v>1</v>
      </c>
      <c r="B8" s="3">
        <f>voti!K3</f>
        <v>271</v>
      </c>
      <c r="C8" s="1">
        <f>voti!P3</f>
        <v>8</v>
      </c>
      <c r="D8" s="31">
        <f>SUM(C8/B8)</f>
        <v>0.02952029520295203</v>
      </c>
      <c r="E8" s="1">
        <f>voti!Q3</f>
        <v>0</v>
      </c>
      <c r="F8" s="31">
        <f>SUM(E8/B8)</f>
        <v>0</v>
      </c>
      <c r="G8" s="1">
        <f>voti!O3</f>
        <v>0</v>
      </c>
      <c r="H8" s="31">
        <f>SUM(G8/B8)</f>
        <v>0</v>
      </c>
      <c r="I8" s="28">
        <f>voti!L3</f>
        <v>243</v>
      </c>
      <c r="J8" s="39">
        <f>SUM(I8/B8)</f>
        <v>0.8966789667896679</v>
      </c>
      <c r="K8" s="28">
        <f>voti!M3</f>
        <v>20</v>
      </c>
      <c r="L8" s="39">
        <f>SUM(K8/B8)</f>
        <v>0.07380073800738007</v>
      </c>
      <c r="M8" s="1">
        <f>voti!N3</f>
        <v>263</v>
      </c>
    </row>
    <row r="9" spans="1:13" ht="12.75">
      <c r="A9" s="28">
        <v>2</v>
      </c>
      <c r="B9" s="3">
        <f>voti!K4</f>
        <v>177</v>
      </c>
      <c r="C9" s="1">
        <f>voti!P4</f>
        <v>3</v>
      </c>
      <c r="D9" s="31">
        <f aca="true" t="shared" si="0" ref="D9:D57">SUM(C9/B9)</f>
        <v>0.01694915254237288</v>
      </c>
      <c r="E9" s="1">
        <f>voti!Q4</f>
        <v>2</v>
      </c>
      <c r="F9" s="31">
        <f aca="true" t="shared" si="1" ref="F9:F57">SUM(E9/B9)</f>
        <v>0.011299435028248588</v>
      </c>
      <c r="G9" s="1">
        <f>voti!O4</f>
        <v>0</v>
      </c>
      <c r="H9" s="31">
        <f aca="true" t="shared" si="2" ref="H9:H57">SUM(G9/B9)</f>
        <v>0</v>
      </c>
      <c r="I9" s="28">
        <f>voti!L4</f>
        <v>149</v>
      </c>
      <c r="J9" s="39">
        <f aca="true" t="shared" si="3" ref="J9:J57">SUM(I9/B9)</f>
        <v>0.8418079096045198</v>
      </c>
      <c r="K9" s="28">
        <f>voti!M4</f>
        <v>23</v>
      </c>
      <c r="L9" s="39">
        <f aca="true" t="shared" si="4" ref="L9:L57">SUM(K9/B9)</f>
        <v>0.12994350282485875</v>
      </c>
      <c r="M9" s="1">
        <f>voti!N4</f>
        <v>172</v>
      </c>
    </row>
    <row r="10" spans="1:13" ht="12.75">
      <c r="A10" s="28">
        <v>3</v>
      </c>
      <c r="B10" s="3">
        <f>voti!K5</f>
        <v>148</v>
      </c>
      <c r="C10" s="1">
        <f>voti!P5</f>
        <v>4</v>
      </c>
      <c r="D10" s="31">
        <f t="shared" si="0"/>
        <v>0.02702702702702703</v>
      </c>
      <c r="E10" s="1">
        <f>voti!Q5</f>
        <v>4</v>
      </c>
      <c r="F10" s="31">
        <f t="shared" si="1"/>
        <v>0.02702702702702703</v>
      </c>
      <c r="G10" s="1">
        <f>voti!O5</f>
        <v>0</v>
      </c>
      <c r="H10" s="31">
        <f t="shared" si="2"/>
        <v>0</v>
      </c>
      <c r="I10" s="28">
        <f>voti!L5</f>
        <v>125</v>
      </c>
      <c r="J10" s="39">
        <f t="shared" si="3"/>
        <v>0.8445945945945946</v>
      </c>
      <c r="K10" s="28">
        <f>voti!M5</f>
        <v>15</v>
      </c>
      <c r="L10" s="39">
        <f t="shared" si="4"/>
        <v>0.10135135135135136</v>
      </c>
      <c r="M10" s="1">
        <f>voti!N5</f>
        <v>140</v>
      </c>
    </row>
    <row r="11" spans="1:13" ht="12.75">
      <c r="A11" s="28">
        <v>4</v>
      </c>
      <c r="B11" s="3">
        <f>voti!K6</f>
        <v>246</v>
      </c>
      <c r="C11" s="1">
        <f>voti!P6</f>
        <v>7</v>
      </c>
      <c r="D11" s="31">
        <f t="shared" si="0"/>
        <v>0.028455284552845527</v>
      </c>
      <c r="E11" s="1">
        <f>voti!Q6</f>
        <v>2</v>
      </c>
      <c r="F11" s="31">
        <f t="shared" si="1"/>
        <v>0.008130081300813009</v>
      </c>
      <c r="G11" s="1">
        <f>voti!O6</f>
        <v>0</v>
      </c>
      <c r="H11" s="31">
        <f t="shared" si="2"/>
        <v>0</v>
      </c>
      <c r="I11" s="28">
        <f>voti!L6</f>
        <v>214</v>
      </c>
      <c r="J11" s="39">
        <f t="shared" si="3"/>
        <v>0.8699186991869918</v>
      </c>
      <c r="K11" s="28">
        <f>voti!M6</f>
        <v>23</v>
      </c>
      <c r="L11" s="39">
        <f t="shared" si="4"/>
        <v>0.09349593495934959</v>
      </c>
      <c r="M11" s="1">
        <f>voti!N6</f>
        <v>237</v>
      </c>
    </row>
    <row r="12" spans="1:13" ht="12.75">
      <c r="A12" s="28">
        <v>5</v>
      </c>
      <c r="B12" s="3">
        <f>voti!K7</f>
        <v>217</v>
      </c>
      <c r="C12" s="1">
        <f>voti!P7</f>
        <v>9</v>
      </c>
      <c r="D12" s="31">
        <f t="shared" si="0"/>
        <v>0.041474654377880185</v>
      </c>
      <c r="E12" s="1">
        <f>voti!Q7</f>
        <v>3</v>
      </c>
      <c r="F12" s="31">
        <f t="shared" si="1"/>
        <v>0.013824884792626729</v>
      </c>
      <c r="G12" s="1">
        <f>voti!O7</f>
        <v>0</v>
      </c>
      <c r="H12" s="31">
        <f t="shared" si="2"/>
        <v>0</v>
      </c>
      <c r="I12" s="28">
        <f>voti!L7</f>
        <v>176</v>
      </c>
      <c r="J12" s="39">
        <f t="shared" si="3"/>
        <v>0.8110599078341014</v>
      </c>
      <c r="K12" s="28">
        <f>voti!M7</f>
        <v>29</v>
      </c>
      <c r="L12" s="39">
        <f t="shared" si="4"/>
        <v>0.1336405529953917</v>
      </c>
      <c r="M12" s="1">
        <f>voti!N7</f>
        <v>205</v>
      </c>
    </row>
    <row r="13" spans="1:13" ht="12.75">
      <c r="A13" s="28">
        <v>6</v>
      </c>
      <c r="B13" s="3">
        <f>voti!K8</f>
        <v>232</v>
      </c>
      <c r="C13" s="1">
        <f>voti!P8</f>
        <v>5</v>
      </c>
      <c r="D13" s="31">
        <f t="shared" si="0"/>
        <v>0.021551724137931036</v>
      </c>
      <c r="E13" s="1">
        <f>voti!Q8</f>
        <v>2</v>
      </c>
      <c r="F13" s="31">
        <f t="shared" si="1"/>
        <v>0.008620689655172414</v>
      </c>
      <c r="G13" s="1">
        <f>voti!O8</f>
        <v>0</v>
      </c>
      <c r="H13" s="31">
        <f t="shared" si="2"/>
        <v>0</v>
      </c>
      <c r="I13" s="28">
        <f>voti!L8</f>
        <v>200</v>
      </c>
      <c r="J13" s="39">
        <f t="shared" si="3"/>
        <v>0.8620689655172413</v>
      </c>
      <c r="K13" s="28">
        <f>voti!M8</f>
        <v>25</v>
      </c>
      <c r="L13" s="39">
        <f t="shared" si="4"/>
        <v>0.10775862068965517</v>
      </c>
      <c r="M13" s="1">
        <f>voti!N8</f>
        <v>225</v>
      </c>
    </row>
    <row r="14" spans="1:13" ht="12.75">
      <c r="A14" s="28">
        <v>7</v>
      </c>
      <c r="B14" s="3">
        <f>voti!K9</f>
        <v>255</v>
      </c>
      <c r="C14" s="1">
        <f>voti!P9</f>
        <v>11</v>
      </c>
      <c r="D14" s="31">
        <f t="shared" si="0"/>
        <v>0.043137254901960784</v>
      </c>
      <c r="E14" s="1">
        <f>voti!Q9</f>
        <v>2</v>
      </c>
      <c r="F14" s="31">
        <f t="shared" si="1"/>
        <v>0.00784313725490196</v>
      </c>
      <c r="G14" s="1">
        <f>voti!O9</f>
        <v>0</v>
      </c>
      <c r="H14" s="31">
        <f t="shared" si="2"/>
        <v>0</v>
      </c>
      <c r="I14" s="28">
        <f>voti!L9</f>
        <v>210</v>
      </c>
      <c r="J14" s="39">
        <f t="shared" si="3"/>
        <v>0.8235294117647058</v>
      </c>
      <c r="K14" s="28">
        <f>voti!M9</f>
        <v>32</v>
      </c>
      <c r="L14" s="39">
        <f t="shared" si="4"/>
        <v>0.12549019607843137</v>
      </c>
      <c r="M14" s="1">
        <f>voti!N9</f>
        <v>242</v>
      </c>
    </row>
    <row r="15" spans="1:13" ht="12.75">
      <c r="A15" s="28">
        <v>8</v>
      </c>
      <c r="B15" s="3">
        <f>voti!K10</f>
        <v>231</v>
      </c>
      <c r="C15" s="1">
        <f>voti!P10</f>
        <v>4</v>
      </c>
      <c r="D15" s="31">
        <f t="shared" si="0"/>
        <v>0.017316017316017316</v>
      </c>
      <c r="E15" s="1">
        <f>voti!Q10</f>
        <v>5</v>
      </c>
      <c r="F15" s="31">
        <f t="shared" si="1"/>
        <v>0.021645021645021644</v>
      </c>
      <c r="G15" s="1">
        <f>voti!O10</f>
        <v>0</v>
      </c>
      <c r="H15" s="31">
        <f t="shared" si="2"/>
        <v>0</v>
      </c>
      <c r="I15" s="28">
        <f>voti!L10</f>
        <v>208</v>
      </c>
      <c r="J15" s="39">
        <f t="shared" si="3"/>
        <v>0.9004329004329005</v>
      </c>
      <c r="K15" s="28">
        <f>voti!M10</f>
        <v>14</v>
      </c>
      <c r="L15" s="39">
        <f t="shared" si="4"/>
        <v>0.06060606060606061</v>
      </c>
      <c r="M15" s="1">
        <f>voti!N10</f>
        <v>222</v>
      </c>
    </row>
    <row r="16" spans="1:13" ht="12.75">
      <c r="A16" s="28">
        <v>9</v>
      </c>
      <c r="B16" s="3">
        <f>voti!K11</f>
        <v>276</v>
      </c>
      <c r="C16" s="1">
        <f>voti!P11</f>
        <v>9</v>
      </c>
      <c r="D16" s="31">
        <f t="shared" si="0"/>
        <v>0.03260869565217391</v>
      </c>
      <c r="E16" s="1">
        <f>voti!Q11</f>
        <v>10</v>
      </c>
      <c r="F16" s="31">
        <f t="shared" si="1"/>
        <v>0.036231884057971016</v>
      </c>
      <c r="G16" s="1">
        <f>voti!O11</f>
        <v>0</v>
      </c>
      <c r="H16" s="31">
        <f t="shared" si="2"/>
        <v>0</v>
      </c>
      <c r="I16" s="28">
        <f>voti!L11</f>
        <v>231</v>
      </c>
      <c r="J16" s="39">
        <f t="shared" si="3"/>
        <v>0.8369565217391305</v>
      </c>
      <c r="K16" s="28">
        <f>voti!M11</f>
        <v>26</v>
      </c>
      <c r="L16" s="39">
        <f t="shared" si="4"/>
        <v>0.09420289855072464</v>
      </c>
      <c r="M16" s="1">
        <f>voti!N11</f>
        <v>257</v>
      </c>
    </row>
    <row r="17" spans="1:13" ht="12.75">
      <c r="A17" s="28">
        <v>10</v>
      </c>
      <c r="B17" s="3">
        <f>voti!K12</f>
        <v>290</v>
      </c>
      <c r="C17" s="1">
        <f>voti!P12</f>
        <v>5</v>
      </c>
      <c r="D17" s="31">
        <f t="shared" si="0"/>
        <v>0.017241379310344827</v>
      </c>
      <c r="E17" s="1">
        <f>voti!Q12</f>
        <v>3</v>
      </c>
      <c r="F17" s="31">
        <f t="shared" si="1"/>
        <v>0.010344827586206896</v>
      </c>
      <c r="G17" s="1">
        <f>voti!O12</f>
        <v>0</v>
      </c>
      <c r="H17" s="31">
        <f t="shared" si="2"/>
        <v>0</v>
      </c>
      <c r="I17" s="28">
        <f>voti!L12</f>
        <v>256</v>
      </c>
      <c r="J17" s="39">
        <f t="shared" si="3"/>
        <v>0.8827586206896552</v>
      </c>
      <c r="K17" s="28">
        <f>voti!M12</f>
        <v>26</v>
      </c>
      <c r="L17" s="39">
        <f t="shared" si="4"/>
        <v>0.0896551724137931</v>
      </c>
      <c r="M17" s="1">
        <f>voti!N12</f>
        <v>282</v>
      </c>
    </row>
    <row r="18" spans="1:13" ht="12.75">
      <c r="A18" s="28">
        <v>11</v>
      </c>
      <c r="B18" s="3">
        <f>voti!K13</f>
        <v>277</v>
      </c>
      <c r="C18" s="1">
        <f>voti!P13</f>
        <v>6</v>
      </c>
      <c r="D18" s="31">
        <f t="shared" si="0"/>
        <v>0.021660649819494584</v>
      </c>
      <c r="E18" s="1">
        <f>voti!Q13</f>
        <v>2</v>
      </c>
      <c r="F18" s="31">
        <f t="shared" si="1"/>
        <v>0.007220216606498195</v>
      </c>
      <c r="G18" s="1">
        <f>voti!O13</f>
        <v>0</v>
      </c>
      <c r="H18" s="31">
        <f t="shared" si="2"/>
        <v>0</v>
      </c>
      <c r="I18" s="28">
        <f>voti!L13</f>
        <v>233</v>
      </c>
      <c r="J18" s="39">
        <f t="shared" si="3"/>
        <v>0.8411552346570397</v>
      </c>
      <c r="K18" s="28">
        <f>voti!M13</f>
        <v>36</v>
      </c>
      <c r="L18" s="39">
        <f t="shared" si="4"/>
        <v>0.1299638989169675</v>
      </c>
      <c r="M18" s="1">
        <f>voti!N13</f>
        <v>269</v>
      </c>
    </row>
    <row r="19" spans="1:13" ht="12.75">
      <c r="A19" s="28">
        <v>12</v>
      </c>
      <c r="B19" s="3">
        <f>voti!K14</f>
        <v>245</v>
      </c>
      <c r="C19" s="1">
        <f>voti!P14</f>
        <v>5</v>
      </c>
      <c r="D19" s="31">
        <f t="shared" si="0"/>
        <v>0.02040816326530612</v>
      </c>
      <c r="E19" s="1">
        <f>voti!Q14</f>
        <v>6</v>
      </c>
      <c r="F19" s="31">
        <f t="shared" si="1"/>
        <v>0.024489795918367346</v>
      </c>
      <c r="G19" s="1">
        <f>voti!O14</f>
        <v>0</v>
      </c>
      <c r="H19" s="31">
        <f t="shared" si="2"/>
        <v>0</v>
      </c>
      <c r="I19" s="28">
        <f>voti!L14</f>
        <v>197</v>
      </c>
      <c r="J19" s="39">
        <f t="shared" si="3"/>
        <v>0.8040816326530612</v>
      </c>
      <c r="K19" s="28">
        <f>voti!M14</f>
        <v>37</v>
      </c>
      <c r="L19" s="39">
        <f t="shared" si="4"/>
        <v>0.1510204081632653</v>
      </c>
      <c r="M19" s="1">
        <f>voti!N14</f>
        <v>234</v>
      </c>
    </row>
    <row r="20" spans="1:13" ht="12.75">
      <c r="A20" s="28">
        <v>13</v>
      </c>
      <c r="B20" s="3">
        <f>voti!K15</f>
        <v>237</v>
      </c>
      <c r="C20" s="1">
        <f>voti!P15</f>
        <v>6</v>
      </c>
      <c r="D20" s="31">
        <f t="shared" si="0"/>
        <v>0.02531645569620253</v>
      </c>
      <c r="E20" s="1">
        <f>voti!Q15</f>
        <v>0</v>
      </c>
      <c r="F20" s="31">
        <f t="shared" si="1"/>
        <v>0</v>
      </c>
      <c r="G20" s="1">
        <f>voti!O15</f>
        <v>0</v>
      </c>
      <c r="H20" s="31">
        <f t="shared" si="2"/>
        <v>0</v>
      </c>
      <c r="I20" s="28">
        <f>voti!L15</f>
        <v>212</v>
      </c>
      <c r="J20" s="39">
        <f t="shared" si="3"/>
        <v>0.8945147679324894</v>
      </c>
      <c r="K20" s="28">
        <f>voti!M15</f>
        <v>19</v>
      </c>
      <c r="L20" s="39">
        <f t="shared" si="4"/>
        <v>0.08016877637130802</v>
      </c>
      <c r="M20" s="1">
        <f>voti!N15</f>
        <v>231</v>
      </c>
    </row>
    <row r="21" spans="1:13" ht="12.75">
      <c r="A21" s="28">
        <v>14</v>
      </c>
      <c r="B21" s="3">
        <f>voti!K16</f>
        <v>279</v>
      </c>
      <c r="C21" s="1">
        <f>voti!P16</f>
        <v>5</v>
      </c>
      <c r="D21" s="31">
        <f t="shared" si="0"/>
        <v>0.017921146953405017</v>
      </c>
      <c r="E21" s="1">
        <f>voti!Q16</f>
        <v>2</v>
      </c>
      <c r="F21" s="31">
        <f t="shared" si="1"/>
        <v>0.007168458781362007</v>
      </c>
      <c r="G21" s="1">
        <f>voti!O16</f>
        <v>0</v>
      </c>
      <c r="H21" s="31">
        <f t="shared" si="2"/>
        <v>0</v>
      </c>
      <c r="I21" s="28">
        <f>voti!L16</f>
        <v>245</v>
      </c>
      <c r="J21" s="39">
        <f t="shared" si="3"/>
        <v>0.8781362007168458</v>
      </c>
      <c r="K21" s="28">
        <f>voti!M16</f>
        <v>27</v>
      </c>
      <c r="L21" s="39">
        <f t="shared" si="4"/>
        <v>0.0967741935483871</v>
      </c>
      <c r="M21" s="1">
        <f>voti!N16</f>
        <v>272</v>
      </c>
    </row>
    <row r="22" spans="1:13" ht="12.75">
      <c r="A22" s="28">
        <v>15</v>
      </c>
      <c r="B22" s="3">
        <f>voti!K17</f>
        <v>245</v>
      </c>
      <c r="C22" s="1">
        <f>voti!P17</f>
        <v>9</v>
      </c>
      <c r="D22" s="31">
        <f t="shared" si="0"/>
        <v>0.036734693877551024</v>
      </c>
      <c r="E22" s="1">
        <f>voti!Q17</f>
        <v>7</v>
      </c>
      <c r="F22" s="31">
        <f t="shared" si="1"/>
        <v>0.02857142857142857</v>
      </c>
      <c r="G22" s="1">
        <f>voti!O17</f>
        <v>0</v>
      </c>
      <c r="H22" s="31">
        <f t="shared" si="2"/>
        <v>0</v>
      </c>
      <c r="I22" s="28">
        <f>voti!L17</f>
        <v>201</v>
      </c>
      <c r="J22" s="39">
        <f t="shared" si="3"/>
        <v>0.8204081632653061</v>
      </c>
      <c r="K22" s="28">
        <f>voti!M17</f>
        <v>28</v>
      </c>
      <c r="L22" s="39">
        <f t="shared" si="4"/>
        <v>0.11428571428571428</v>
      </c>
      <c r="M22" s="1">
        <f>voti!N17</f>
        <v>229</v>
      </c>
    </row>
    <row r="23" spans="1:13" ht="12.75">
      <c r="A23" s="28">
        <v>16</v>
      </c>
      <c r="B23" s="3">
        <f>voti!K18</f>
        <v>261</v>
      </c>
      <c r="C23" s="1">
        <f>voti!P18</f>
        <v>5</v>
      </c>
      <c r="D23" s="31">
        <f t="shared" si="0"/>
        <v>0.019157088122605363</v>
      </c>
      <c r="E23" s="1">
        <f>voti!Q18</f>
        <v>3</v>
      </c>
      <c r="F23" s="31">
        <f t="shared" si="1"/>
        <v>0.011494252873563218</v>
      </c>
      <c r="G23" s="1">
        <f>voti!O18</f>
        <v>0</v>
      </c>
      <c r="H23" s="31">
        <f t="shared" si="2"/>
        <v>0</v>
      </c>
      <c r="I23" s="28">
        <f>voti!L18</f>
        <v>233</v>
      </c>
      <c r="J23" s="39">
        <f t="shared" si="3"/>
        <v>0.89272030651341</v>
      </c>
      <c r="K23" s="28">
        <f>voti!M18</f>
        <v>20</v>
      </c>
      <c r="L23" s="39">
        <f t="shared" si="4"/>
        <v>0.07662835249042145</v>
      </c>
      <c r="M23" s="1">
        <f>voti!N18</f>
        <v>253</v>
      </c>
    </row>
    <row r="24" spans="1:13" ht="12.75">
      <c r="A24" s="28">
        <v>17</v>
      </c>
      <c r="B24" s="3">
        <f>voti!K19</f>
        <v>249</v>
      </c>
      <c r="C24" s="1">
        <f>voti!P19</f>
        <v>4</v>
      </c>
      <c r="D24" s="31">
        <f t="shared" si="0"/>
        <v>0.01606425702811245</v>
      </c>
      <c r="E24" s="1">
        <f>voti!Q19</f>
        <v>9</v>
      </c>
      <c r="F24" s="31">
        <f t="shared" si="1"/>
        <v>0.03614457831325301</v>
      </c>
      <c r="G24" s="1">
        <f>voti!O19</f>
        <v>0</v>
      </c>
      <c r="H24" s="31">
        <f t="shared" si="2"/>
        <v>0</v>
      </c>
      <c r="I24" s="28">
        <f>voti!L19</f>
        <v>204</v>
      </c>
      <c r="J24" s="39">
        <f t="shared" si="3"/>
        <v>0.8192771084337349</v>
      </c>
      <c r="K24" s="28">
        <f>voti!M19</f>
        <v>32</v>
      </c>
      <c r="L24" s="39">
        <f t="shared" si="4"/>
        <v>0.1285140562248996</v>
      </c>
      <c r="M24" s="1">
        <f>voti!N19</f>
        <v>236</v>
      </c>
    </row>
    <row r="25" spans="1:13" ht="12.75">
      <c r="A25" s="28">
        <v>18</v>
      </c>
      <c r="B25" s="3">
        <f>voti!K20</f>
        <v>285</v>
      </c>
      <c r="C25" s="1">
        <f>voti!P20</f>
        <v>6</v>
      </c>
      <c r="D25" s="31">
        <f t="shared" si="0"/>
        <v>0.021052631578947368</v>
      </c>
      <c r="E25" s="1">
        <f>voti!Q20</f>
        <v>4</v>
      </c>
      <c r="F25" s="31">
        <f t="shared" si="1"/>
        <v>0.014035087719298246</v>
      </c>
      <c r="G25" s="1">
        <f>voti!O20</f>
        <v>0</v>
      </c>
      <c r="H25" s="31">
        <f t="shared" si="2"/>
        <v>0</v>
      </c>
      <c r="I25" s="28">
        <f>voti!L20</f>
        <v>246</v>
      </c>
      <c r="J25" s="39">
        <f t="shared" si="3"/>
        <v>0.8631578947368421</v>
      </c>
      <c r="K25" s="28">
        <f>voti!M20</f>
        <v>29</v>
      </c>
      <c r="L25" s="39">
        <f t="shared" si="4"/>
        <v>0.10175438596491228</v>
      </c>
      <c r="M25" s="1">
        <f>voti!N20</f>
        <v>275</v>
      </c>
    </row>
    <row r="26" spans="1:13" ht="12.75">
      <c r="A26" s="28">
        <v>19</v>
      </c>
      <c r="B26" s="3">
        <f>voti!K21</f>
        <v>244</v>
      </c>
      <c r="C26" s="1">
        <f>voti!P21</f>
        <v>8</v>
      </c>
      <c r="D26" s="31">
        <f t="shared" si="0"/>
        <v>0.03278688524590164</v>
      </c>
      <c r="E26" s="1">
        <f>voti!Q21</f>
        <v>2</v>
      </c>
      <c r="F26" s="31">
        <f t="shared" si="1"/>
        <v>0.00819672131147541</v>
      </c>
      <c r="G26" s="1">
        <f>voti!O21</f>
        <v>0</v>
      </c>
      <c r="H26" s="31">
        <f t="shared" si="2"/>
        <v>0</v>
      </c>
      <c r="I26" s="28">
        <f>voti!L21</f>
        <v>210</v>
      </c>
      <c r="J26" s="39">
        <f t="shared" si="3"/>
        <v>0.860655737704918</v>
      </c>
      <c r="K26" s="28">
        <f>voti!M21</f>
        <v>24</v>
      </c>
      <c r="L26" s="39">
        <f t="shared" si="4"/>
        <v>0.09836065573770492</v>
      </c>
      <c r="M26" s="1">
        <f>voti!N21</f>
        <v>234</v>
      </c>
    </row>
    <row r="27" spans="1:13" ht="12.75">
      <c r="A27" s="28">
        <v>20</v>
      </c>
      <c r="B27" s="3">
        <f>voti!K22</f>
        <v>283</v>
      </c>
      <c r="C27" s="1">
        <f>voti!P22</f>
        <v>3</v>
      </c>
      <c r="D27" s="31">
        <f t="shared" si="0"/>
        <v>0.01060070671378092</v>
      </c>
      <c r="E27" s="1">
        <f>voti!Q22</f>
        <v>6</v>
      </c>
      <c r="F27" s="31">
        <f t="shared" si="1"/>
        <v>0.02120141342756184</v>
      </c>
      <c r="G27" s="1">
        <f>voti!O22</f>
        <v>0</v>
      </c>
      <c r="H27" s="31">
        <f t="shared" si="2"/>
        <v>0</v>
      </c>
      <c r="I27" s="28">
        <f>voti!L22</f>
        <v>245</v>
      </c>
      <c r="J27" s="39">
        <f t="shared" si="3"/>
        <v>0.8657243816254417</v>
      </c>
      <c r="K27" s="28">
        <f>voti!M22</f>
        <v>29</v>
      </c>
      <c r="L27" s="39">
        <f t="shared" si="4"/>
        <v>0.10247349823321555</v>
      </c>
      <c r="M27" s="1">
        <f>voti!N22</f>
        <v>274</v>
      </c>
    </row>
    <row r="28" spans="1:13" ht="12.75">
      <c r="A28" s="28">
        <v>21</v>
      </c>
      <c r="B28" s="3">
        <f>voti!K23</f>
        <v>307</v>
      </c>
      <c r="C28" s="1">
        <f>voti!P23</f>
        <v>4</v>
      </c>
      <c r="D28" s="31">
        <f t="shared" si="0"/>
        <v>0.013029315960912053</v>
      </c>
      <c r="E28" s="1">
        <f>voti!Q23</f>
        <v>3</v>
      </c>
      <c r="F28" s="31">
        <f t="shared" si="1"/>
        <v>0.009771986970684038</v>
      </c>
      <c r="G28" s="1">
        <f>voti!O23</f>
        <v>0</v>
      </c>
      <c r="H28" s="31">
        <f t="shared" si="2"/>
        <v>0</v>
      </c>
      <c r="I28" s="28">
        <f>voti!L23</f>
        <v>272</v>
      </c>
      <c r="J28" s="39">
        <f t="shared" si="3"/>
        <v>0.8859934853420195</v>
      </c>
      <c r="K28" s="28">
        <f>voti!M23</f>
        <v>28</v>
      </c>
      <c r="L28" s="39">
        <f t="shared" si="4"/>
        <v>0.09120521172638436</v>
      </c>
      <c r="M28" s="1">
        <f>voti!N23</f>
        <v>300</v>
      </c>
    </row>
    <row r="29" spans="1:13" ht="12.75">
      <c r="A29" s="28">
        <v>22</v>
      </c>
      <c r="B29" s="3">
        <f>voti!K24</f>
        <v>222</v>
      </c>
      <c r="C29" s="1">
        <f>voti!P24</f>
        <v>4</v>
      </c>
      <c r="D29" s="31">
        <f t="shared" si="0"/>
        <v>0.018018018018018018</v>
      </c>
      <c r="E29" s="1">
        <f>voti!Q24</f>
        <v>0</v>
      </c>
      <c r="F29" s="31">
        <f t="shared" si="1"/>
        <v>0</v>
      </c>
      <c r="G29" s="1">
        <f>voti!O24</f>
        <v>0</v>
      </c>
      <c r="H29" s="31">
        <f t="shared" si="2"/>
        <v>0</v>
      </c>
      <c r="I29" s="28">
        <f>voti!L24</f>
        <v>195</v>
      </c>
      <c r="J29" s="39">
        <f t="shared" si="3"/>
        <v>0.8783783783783784</v>
      </c>
      <c r="K29" s="28">
        <f>voti!M24</f>
        <v>23</v>
      </c>
      <c r="L29" s="39">
        <f t="shared" si="4"/>
        <v>0.1036036036036036</v>
      </c>
      <c r="M29" s="1">
        <f>voti!N24</f>
        <v>218</v>
      </c>
    </row>
    <row r="30" spans="1:13" ht="12.75">
      <c r="A30" s="28">
        <v>23</v>
      </c>
      <c r="B30" s="3">
        <f>voti!K25</f>
        <v>270</v>
      </c>
      <c r="C30" s="1">
        <f>voti!P25</f>
        <v>3</v>
      </c>
      <c r="D30" s="31">
        <f t="shared" si="0"/>
        <v>0.011111111111111112</v>
      </c>
      <c r="E30" s="1">
        <f>voti!Q25</f>
        <v>2</v>
      </c>
      <c r="F30" s="31">
        <f t="shared" si="1"/>
        <v>0.007407407407407408</v>
      </c>
      <c r="G30" s="1">
        <f>voti!O25</f>
        <v>0</v>
      </c>
      <c r="H30" s="31">
        <f t="shared" si="2"/>
        <v>0</v>
      </c>
      <c r="I30" s="28">
        <f>voti!L25</f>
        <v>244</v>
      </c>
      <c r="J30" s="39">
        <f t="shared" si="3"/>
        <v>0.9037037037037037</v>
      </c>
      <c r="K30" s="28">
        <f>voti!M25</f>
        <v>21</v>
      </c>
      <c r="L30" s="39">
        <f t="shared" si="4"/>
        <v>0.07777777777777778</v>
      </c>
      <c r="M30" s="1">
        <f>voti!N25</f>
        <v>265</v>
      </c>
    </row>
    <row r="31" spans="1:13" ht="12.75">
      <c r="A31" s="28">
        <v>24</v>
      </c>
      <c r="B31" s="3">
        <f>voti!K26</f>
        <v>335</v>
      </c>
      <c r="C31" s="1">
        <f>voti!P26</f>
        <v>12</v>
      </c>
      <c r="D31" s="31">
        <f t="shared" si="0"/>
        <v>0.03582089552238806</v>
      </c>
      <c r="E31" s="1">
        <f>voti!Q26</f>
        <v>8</v>
      </c>
      <c r="F31" s="31">
        <f t="shared" si="1"/>
        <v>0.023880597014925373</v>
      </c>
      <c r="G31" s="1">
        <f>voti!O26</f>
        <v>0</v>
      </c>
      <c r="H31" s="31">
        <f t="shared" si="2"/>
        <v>0</v>
      </c>
      <c r="I31" s="28">
        <f>voti!L26</f>
        <v>281</v>
      </c>
      <c r="J31" s="39">
        <f t="shared" si="3"/>
        <v>0.8388059701492537</v>
      </c>
      <c r="K31" s="28">
        <f>voti!M26</f>
        <v>34</v>
      </c>
      <c r="L31" s="39">
        <f t="shared" si="4"/>
        <v>0.10149253731343283</v>
      </c>
      <c r="M31" s="1">
        <f>voti!N26</f>
        <v>315</v>
      </c>
    </row>
    <row r="32" spans="1:13" ht="12.75">
      <c r="A32" s="28">
        <v>25</v>
      </c>
      <c r="B32" s="3">
        <f>voti!K27</f>
        <v>279</v>
      </c>
      <c r="C32" s="1">
        <f>voti!P27</f>
        <v>6</v>
      </c>
      <c r="D32" s="31">
        <f t="shared" si="0"/>
        <v>0.021505376344086023</v>
      </c>
      <c r="E32" s="1">
        <f>voti!Q27</f>
        <v>2</v>
      </c>
      <c r="F32" s="31">
        <f t="shared" si="1"/>
        <v>0.007168458781362007</v>
      </c>
      <c r="G32" s="1">
        <f>voti!O27</f>
        <v>0</v>
      </c>
      <c r="H32" s="31">
        <f t="shared" si="2"/>
        <v>0</v>
      </c>
      <c r="I32" s="28">
        <f>voti!L27</f>
        <v>239</v>
      </c>
      <c r="J32" s="39">
        <f t="shared" si="3"/>
        <v>0.8566308243727598</v>
      </c>
      <c r="K32" s="28">
        <f>voti!M27</f>
        <v>32</v>
      </c>
      <c r="L32" s="39">
        <f t="shared" si="4"/>
        <v>0.11469534050179211</v>
      </c>
      <c r="M32" s="1">
        <f>voti!N27</f>
        <v>271</v>
      </c>
    </row>
    <row r="33" spans="1:13" ht="12.75">
      <c r="A33" s="28">
        <v>26</v>
      </c>
      <c r="B33" s="3">
        <f>voti!K28</f>
        <v>347</v>
      </c>
      <c r="C33" s="1">
        <f>voti!P28</f>
        <v>10</v>
      </c>
      <c r="D33" s="31">
        <f t="shared" si="0"/>
        <v>0.02881844380403458</v>
      </c>
      <c r="E33" s="1">
        <f>voti!Q28</f>
        <v>8</v>
      </c>
      <c r="F33" s="31">
        <f t="shared" si="1"/>
        <v>0.023054755043227664</v>
      </c>
      <c r="G33" s="1">
        <f>voti!O28</f>
        <v>0</v>
      </c>
      <c r="H33" s="31">
        <f t="shared" si="2"/>
        <v>0</v>
      </c>
      <c r="I33" s="28">
        <f>voti!L28</f>
        <v>298</v>
      </c>
      <c r="J33" s="39">
        <f t="shared" si="3"/>
        <v>0.8587896253602305</v>
      </c>
      <c r="K33" s="28">
        <f>voti!M28</f>
        <v>31</v>
      </c>
      <c r="L33" s="39">
        <f t="shared" si="4"/>
        <v>0.0893371757925072</v>
      </c>
      <c r="M33" s="1">
        <f>voti!N28</f>
        <v>329</v>
      </c>
    </row>
    <row r="34" spans="1:13" ht="12.75">
      <c r="A34" s="28">
        <v>27</v>
      </c>
      <c r="B34" s="3">
        <f>voti!K29</f>
        <v>260</v>
      </c>
      <c r="C34" s="1">
        <f>voti!P29</f>
        <v>5</v>
      </c>
      <c r="D34" s="31">
        <f t="shared" si="0"/>
        <v>0.019230769230769232</v>
      </c>
      <c r="E34" s="1">
        <f>voti!Q29</f>
        <v>1</v>
      </c>
      <c r="F34" s="31">
        <f t="shared" si="1"/>
        <v>0.0038461538461538464</v>
      </c>
      <c r="G34" s="1">
        <f>voti!O29</f>
        <v>0</v>
      </c>
      <c r="H34" s="31">
        <f t="shared" si="2"/>
        <v>0</v>
      </c>
      <c r="I34" s="28">
        <f>voti!L29</f>
        <v>213</v>
      </c>
      <c r="J34" s="39">
        <f t="shared" si="3"/>
        <v>0.8192307692307692</v>
      </c>
      <c r="K34" s="28">
        <f>voti!M29</f>
        <v>41</v>
      </c>
      <c r="L34" s="39">
        <f t="shared" si="4"/>
        <v>0.1576923076923077</v>
      </c>
      <c r="M34" s="1">
        <f>voti!N29</f>
        <v>254</v>
      </c>
    </row>
    <row r="35" spans="1:13" ht="12.75">
      <c r="A35" s="28">
        <v>28</v>
      </c>
      <c r="B35" s="3">
        <f>voti!K30</f>
        <v>186</v>
      </c>
      <c r="C35" s="1">
        <f>voti!P30</f>
        <v>3</v>
      </c>
      <c r="D35" s="31">
        <f t="shared" si="0"/>
        <v>0.016129032258064516</v>
      </c>
      <c r="E35" s="1">
        <f>voti!Q30</f>
        <v>2</v>
      </c>
      <c r="F35" s="31">
        <f t="shared" si="1"/>
        <v>0.010752688172043012</v>
      </c>
      <c r="G35" s="1">
        <f>voti!O30</f>
        <v>0</v>
      </c>
      <c r="H35" s="31">
        <f t="shared" si="2"/>
        <v>0</v>
      </c>
      <c r="I35" s="28">
        <f>voti!L30</f>
        <v>156</v>
      </c>
      <c r="J35" s="39">
        <f t="shared" si="3"/>
        <v>0.8387096774193549</v>
      </c>
      <c r="K35" s="28">
        <f>voti!M30</f>
        <v>25</v>
      </c>
      <c r="L35" s="39">
        <f t="shared" si="4"/>
        <v>0.13440860215053763</v>
      </c>
      <c r="M35" s="1">
        <f>voti!N30</f>
        <v>181</v>
      </c>
    </row>
    <row r="36" spans="1:13" ht="12.75">
      <c r="A36" s="28">
        <v>29</v>
      </c>
      <c r="B36" s="3">
        <f>voti!K31</f>
        <v>215</v>
      </c>
      <c r="C36" s="1">
        <f>voti!P31</f>
        <v>5</v>
      </c>
      <c r="D36" s="31">
        <f t="shared" si="0"/>
        <v>0.023255813953488372</v>
      </c>
      <c r="E36" s="1">
        <f>voti!Q31</f>
        <v>1</v>
      </c>
      <c r="F36" s="31">
        <f t="shared" si="1"/>
        <v>0.004651162790697674</v>
      </c>
      <c r="G36" s="1">
        <f>voti!O31</f>
        <v>0</v>
      </c>
      <c r="H36" s="31">
        <f t="shared" si="2"/>
        <v>0</v>
      </c>
      <c r="I36" s="28">
        <f>voti!L31</f>
        <v>185</v>
      </c>
      <c r="J36" s="39">
        <f t="shared" si="3"/>
        <v>0.8604651162790697</v>
      </c>
      <c r="K36" s="28">
        <f>voti!M31</f>
        <v>24</v>
      </c>
      <c r="L36" s="39">
        <f t="shared" si="4"/>
        <v>0.11162790697674418</v>
      </c>
      <c r="M36" s="1">
        <f>voti!N31</f>
        <v>209</v>
      </c>
    </row>
    <row r="37" spans="1:13" ht="12.75">
      <c r="A37" s="28">
        <v>30</v>
      </c>
      <c r="B37" s="3">
        <f>voti!K32</f>
        <v>208</v>
      </c>
      <c r="C37" s="1">
        <f>voti!P32</f>
        <v>6</v>
      </c>
      <c r="D37" s="31">
        <f t="shared" si="0"/>
        <v>0.028846153846153848</v>
      </c>
      <c r="E37" s="1">
        <f>voti!Q32</f>
        <v>3</v>
      </c>
      <c r="F37" s="31">
        <f t="shared" si="1"/>
        <v>0.014423076923076924</v>
      </c>
      <c r="G37" s="1">
        <f>voti!O32</f>
        <v>0</v>
      </c>
      <c r="H37" s="31">
        <f t="shared" si="2"/>
        <v>0</v>
      </c>
      <c r="I37" s="28">
        <f>voti!L32</f>
        <v>181</v>
      </c>
      <c r="J37" s="39">
        <f t="shared" si="3"/>
        <v>0.8701923076923077</v>
      </c>
      <c r="K37" s="28">
        <f>voti!M32</f>
        <v>18</v>
      </c>
      <c r="L37" s="39">
        <f t="shared" si="4"/>
        <v>0.08653846153846154</v>
      </c>
      <c r="M37" s="1">
        <f>voti!N32</f>
        <v>199</v>
      </c>
    </row>
    <row r="38" spans="1:13" ht="12.75">
      <c r="A38" s="28">
        <v>31</v>
      </c>
      <c r="B38" s="3">
        <f>voti!K33</f>
        <v>196</v>
      </c>
      <c r="C38" s="1">
        <f>voti!P33</f>
        <v>1</v>
      </c>
      <c r="D38" s="31">
        <f t="shared" si="0"/>
        <v>0.00510204081632653</v>
      </c>
      <c r="E38" s="1">
        <f>voti!Q33</f>
        <v>5</v>
      </c>
      <c r="F38" s="31">
        <f t="shared" si="1"/>
        <v>0.025510204081632654</v>
      </c>
      <c r="G38" s="1">
        <f>voti!O33</f>
        <v>0</v>
      </c>
      <c r="H38" s="31">
        <f t="shared" si="2"/>
        <v>0</v>
      </c>
      <c r="I38" s="28">
        <f>voti!L33</f>
        <v>169</v>
      </c>
      <c r="J38" s="39">
        <f t="shared" si="3"/>
        <v>0.8622448979591837</v>
      </c>
      <c r="K38" s="28">
        <f>voti!M33</f>
        <v>21</v>
      </c>
      <c r="L38" s="39">
        <f t="shared" si="4"/>
        <v>0.10714285714285714</v>
      </c>
      <c r="M38" s="1">
        <f>voti!N33</f>
        <v>190</v>
      </c>
    </row>
    <row r="39" spans="1:13" ht="12.75">
      <c r="A39" s="28">
        <v>32</v>
      </c>
      <c r="B39" s="3">
        <f>voti!K34</f>
        <v>179</v>
      </c>
      <c r="C39" s="1">
        <f>voti!P34</f>
        <v>2</v>
      </c>
      <c r="D39" s="31">
        <f t="shared" si="0"/>
        <v>0.0111731843575419</v>
      </c>
      <c r="E39" s="1">
        <f>voti!Q34</f>
        <v>1</v>
      </c>
      <c r="F39" s="31">
        <f t="shared" si="1"/>
        <v>0.00558659217877095</v>
      </c>
      <c r="G39" s="1">
        <f>voti!O34</f>
        <v>0</v>
      </c>
      <c r="H39" s="31">
        <f t="shared" si="2"/>
        <v>0</v>
      </c>
      <c r="I39" s="28">
        <f>voti!L34</f>
        <v>156</v>
      </c>
      <c r="J39" s="39">
        <f t="shared" si="3"/>
        <v>0.8715083798882681</v>
      </c>
      <c r="K39" s="28">
        <f>voti!M34</f>
        <v>20</v>
      </c>
      <c r="L39" s="39">
        <f t="shared" si="4"/>
        <v>0.11173184357541899</v>
      </c>
      <c r="M39" s="1">
        <f>voti!N34</f>
        <v>176</v>
      </c>
    </row>
    <row r="40" spans="1:13" ht="12.75">
      <c r="A40" s="28">
        <v>33</v>
      </c>
      <c r="B40" s="3">
        <f>voti!K35</f>
        <v>265</v>
      </c>
      <c r="C40" s="1">
        <f>voti!P35</f>
        <v>7</v>
      </c>
      <c r="D40" s="31">
        <f t="shared" si="0"/>
        <v>0.026415094339622643</v>
      </c>
      <c r="E40" s="1">
        <f>voti!Q35</f>
        <v>2</v>
      </c>
      <c r="F40" s="31">
        <f t="shared" si="1"/>
        <v>0.007547169811320755</v>
      </c>
      <c r="G40" s="1">
        <f>voti!O35</f>
        <v>0</v>
      </c>
      <c r="H40" s="31">
        <f t="shared" si="2"/>
        <v>0</v>
      </c>
      <c r="I40" s="28">
        <f>voti!L35</f>
        <v>229</v>
      </c>
      <c r="J40" s="39">
        <f t="shared" si="3"/>
        <v>0.8641509433962264</v>
      </c>
      <c r="K40" s="28">
        <f>voti!M35</f>
        <v>27</v>
      </c>
      <c r="L40" s="39">
        <f t="shared" si="4"/>
        <v>0.1018867924528302</v>
      </c>
      <c r="M40" s="1">
        <f>voti!N35</f>
        <v>256</v>
      </c>
    </row>
    <row r="41" spans="1:13" ht="12.75">
      <c r="A41" s="28">
        <v>34</v>
      </c>
      <c r="B41" s="3">
        <f>voti!K36</f>
        <v>234</v>
      </c>
      <c r="C41" s="1">
        <f>voti!P36</f>
        <v>7</v>
      </c>
      <c r="D41" s="31">
        <f t="shared" si="0"/>
        <v>0.029914529914529916</v>
      </c>
      <c r="E41" s="1">
        <f>voti!Q36</f>
        <v>6</v>
      </c>
      <c r="F41" s="31">
        <f t="shared" si="1"/>
        <v>0.02564102564102564</v>
      </c>
      <c r="G41" s="1">
        <f>voti!O36</f>
        <v>0</v>
      </c>
      <c r="H41" s="31">
        <f t="shared" si="2"/>
        <v>0</v>
      </c>
      <c r="I41" s="28">
        <f>voti!L36</f>
        <v>206</v>
      </c>
      <c r="J41" s="39">
        <f t="shared" si="3"/>
        <v>0.8803418803418803</v>
      </c>
      <c r="K41" s="28">
        <f>voti!M36</f>
        <v>15</v>
      </c>
      <c r="L41" s="39">
        <f t="shared" si="4"/>
        <v>0.0641025641025641</v>
      </c>
      <c r="M41" s="1">
        <f>voti!N36</f>
        <v>221</v>
      </c>
    </row>
    <row r="42" spans="1:13" ht="12.75">
      <c r="A42" s="28">
        <v>35</v>
      </c>
      <c r="B42" s="3">
        <f>voti!K37</f>
        <v>28</v>
      </c>
      <c r="C42" s="1">
        <f>voti!P37</f>
        <v>1</v>
      </c>
      <c r="D42" s="31">
        <f t="shared" si="0"/>
        <v>0.03571428571428571</v>
      </c>
      <c r="E42" s="1">
        <f>voti!Q37</f>
        <v>1</v>
      </c>
      <c r="F42" s="31">
        <f t="shared" si="1"/>
        <v>0.03571428571428571</v>
      </c>
      <c r="G42" s="1">
        <f>voti!O37</f>
        <v>0</v>
      </c>
      <c r="H42" s="31">
        <f t="shared" si="2"/>
        <v>0</v>
      </c>
      <c r="I42" s="28">
        <f>voti!L37</f>
        <v>20</v>
      </c>
      <c r="J42" s="39">
        <f t="shared" si="3"/>
        <v>0.7142857142857143</v>
      </c>
      <c r="K42" s="28">
        <f>voti!M37</f>
        <v>6</v>
      </c>
      <c r="L42" s="39">
        <f t="shared" si="4"/>
        <v>0.21428571428571427</v>
      </c>
      <c r="M42" s="1">
        <f>voti!N37</f>
        <v>26</v>
      </c>
    </row>
    <row r="43" spans="1:13" ht="12.75">
      <c r="A43" s="28">
        <v>36</v>
      </c>
      <c r="B43" s="3">
        <f>voti!K38</f>
        <v>378</v>
      </c>
      <c r="C43" s="1">
        <f>voti!P38</f>
        <v>8</v>
      </c>
      <c r="D43" s="31">
        <f t="shared" si="0"/>
        <v>0.021164021164021163</v>
      </c>
      <c r="E43" s="1">
        <f>voti!Q38</f>
        <v>4</v>
      </c>
      <c r="F43" s="31">
        <f t="shared" si="1"/>
        <v>0.010582010582010581</v>
      </c>
      <c r="G43" s="1">
        <f>voti!O38</f>
        <v>0</v>
      </c>
      <c r="H43" s="31">
        <f t="shared" si="2"/>
        <v>0</v>
      </c>
      <c r="I43" s="28">
        <f>voti!L38</f>
        <v>314</v>
      </c>
      <c r="J43" s="39">
        <f t="shared" si="3"/>
        <v>0.8306878306878307</v>
      </c>
      <c r="K43" s="28">
        <f>voti!M38</f>
        <v>52</v>
      </c>
      <c r="L43" s="39">
        <f t="shared" si="4"/>
        <v>0.13756613756613756</v>
      </c>
      <c r="M43" s="1">
        <f>voti!N38</f>
        <v>366</v>
      </c>
    </row>
    <row r="44" spans="1:13" ht="12.75">
      <c r="A44" s="28">
        <v>37</v>
      </c>
      <c r="B44" s="3">
        <f>voti!K39</f>
        <v>289</v>
      </c>
      <c r="C44" s="1">
        <f>voti!P39</f>
        <v>6</v>
      </c>
      <c r="D44" s="31">
        <f t="shared" si="0"/>
        <v>0.020761245674740483</v>
      </c>
      <c r="E44" s="1">
        <f>voti!Q39</f>
        <v>5</v>
      </c>
      <c r="F44" s="31">
        <f t="shared" si="1"/>
        <v>0.01730103806228374</v>
      </c>
      <c r="G44" s="1">
        <f>voti!O39</f>
        <v>0</v>
      </c>
      <c r="H44" s="31">
        <f t="shared" si="2"/>
        <v>0</v>
      </c>
      <c r="I44" s="28">
        <f>voti!L39</f>
        <v>248</v>
      </c>
      <c r="J44" s="39">
        <f t="shared" si="3"/>
        <v>0.8581314878892734</v>
      </c>
      <c r="K44" s="28">
        <f>voti!M39</f>
        <v>30</v>
      </c>
      <c r="L44" s="39">
        <f t="shared" si="4"/>
        <v>0.10380622837370242</v>
      </c>
      <c r="M44" s="1">
        <f>voti!N39</f>
        <v>278</v>
      </c>
    </row>
    <row r="45" spans="1:13" ht="12.75">
      <c r="A45" s="28">
        <v>38</v>
      </c>
      <c r="B45" s="3">
        <f>voti!K40</f>
        <v>270</v>
      </c>
      <c r="C45" s="1">
        <f>voti!P40</f>
        <v>5</v>
      </c>
      <c r="D45" s="31">
        <f t="shared" si="0"/>
        <v>0.018518518518518517</v>
      </c>
      <c r="E45" s="1">
        <f>voti!Q40</f>
        <v>2</v>
      </c>
      <c r="F45" s="31">
        <f t="shared" si="1"/>
        <v>0.007407407407407408</v>
      </c>
      <c r="G45" s="1">
        <f>voti!O40</f>
        <v>0</v>
      </c>
      <c r="H45" s="31">
        <f t="shared" si="2"/>
        <v>0</v>
      </c>
      <c r="I45" s="28">
        <f>voti!L40</f>
        <v>231</v>
      </c>
      <c r="J45" s="39">
        <f t="shared" si="3"/>
        <v>0.8555555555555555</v>
      </c>
      <c r="K45" s="28">
        <f>voti!M40</f>
        <v>32</v>
      </c>
      <c r="L45" s="39">
        <f t="shared" si="4"/>
        <v>0.11851851851851852</v>
      </c>
      <c r="M45" s="1">
        <f>voti!N40</f>
        <v>263</v>
      </c>
    </row>
    <row r="46" spans="1:13" ht="12.75">
      <c r="A46" s="28">
        <v>39</v>
      </c>
      <c r="B46" s="3">
        <f>voti!K41</f>
        <v>185</v>
      </c>
      <c r="C46" s="1">
        <f>voti!P41</f>
        <v>5</v>
      </c>
      <c r="D46" s="31">
        <f t="shared" si="0"/>
        <v>0.02702702702702703</v>
      </c>
      <c r="E46" s="1">
        <f>voti!Q41</f>
        <v>6</v>
      </c>
      <c r="F46" s="31">
        <f t="shared" si="1"/>
        <v>0.032432432432432434</v>
      </c>
      <c r="G46" s="1">
        <f>voti!O41</f>
        <v>0</v>
      </c>
      <c r="H46" s="31">
        <f t="shared" si="2"/>
        <v>0</v>
      </c>
      <c r="I46" s="28">
        <f>voti!L41</f>
        <v>148</v>
      </c>
      <c r="J46" s="39">
        <f t="shared" si="3"/>
        <v>0.8</v>
      </c>
      <c r="K46" s="28">
        <f>voti!M41</f>
        <v>26</v>
      </c>
      <c r="L46" s="39">
        <f t="shared" si="4"/>
        <v>0.14054054054054055</v>
      </c>
      <c r="M46" s="1">
        <f>voti!N41</f>
        <v>174</v>
      </c>
    </row>
    <row r="47" spans="1:13" ht="12.75">
      <c r="A47" s="28">
        <v>40</v>
      </c>
      <c r="B47" s="3">
        <f>voti!K42</f>
        <v>299</v>
      </c>
      <c r="C47" s="1">
        <f>voti!P42</f>
        <v>7</v>
      </c>
      <c r="D47" s="31">
        <f t="shared" si="0"/>
        <v>0.023411371237458192</v>
      </c>
      <c r="E47" s="1">
        <f>voti!Q42</f>
        <v>4</v>
      </c>
      <c r="F47" s="31">
        <f t="shared" si="1"/>
        <v>0.013377926421404682</v>
      </c>
      <c r="G47" s="1">
        <f>voti!O42</f>
        <v>0</v>
      </c>
      <c r="H47" s="31">
        <f t="shared" si="2"/>
        <v>0</v>
      </c>
      <c r="I47" s="28">
        <f>voti!L42</f>
        <v>272</v>
      </c>
      <c r="J47" s="39">
        <f t="shared" si="3"/>
        <v>0.9096989966555183</v>
      </c>
      <c r="K47" s="28">
        <f>voti!M42</f>
        <v>16</v>
      </c>
      <c r="L47" s="39">
        <f t="shared" si="4"/>
        <v>0.05351170568561873</v>
      </c>
      <c r="M47" s="1">
        <f>voti!N42</f>
        <v>288</v>
      </c>
    </row>
    <row r="48" spans="1:13" ht="12.75">
      <c r="A48" s="28">
        <v>41</v>
      </c>
      <c r="B48" s="3">
        <f>voti!K43</f>
        <v>276</v>
      </c>
      <c r="C48" s="1">
        <f>voti!P43</f>
        <v>5</v>
      </c>
      <c r="D48" s="31">
        <f t="shared" si="0"/>
        <v>0.018115942028985508</v>
      </c>
      <c r="E48" s="1">
        <f>voti!Q43</f>
        <v>4</v>
      </c>
      <c r="F48" s="31">
        <f t="shared" si="1"/>
        <v>0.014492753623188406</v>
      </c>
      <c r="G48" s="1">
        <f>voti!O43</f>
        <v>0</v>
      </c>
      <c r="H48" s="31">
        <f t="shared" si="2"/>
        <v>0</v>
      </c>
      <c r="I48" s="28">
        <f>voti!L43</f>
        <v>236</v>
      </c>
      <c r="J48" s="39">
        <f t="shared" si="3"/>
        <v>0.855072463768116</v>
      </c>
      <c r="K48" s="28">
        <f>voti!M43</f>
        <v>31</v>
      </c>
      <c r="L48" s="39">
        <f t="shared" si="4"/>
        <v>0.11231884057971014</v>
      </c>
      <c r="M48" s="1">
        <f>voti!N43</f>
        <v>267</v>
      </c>
    </row>
    <row r="49" spans="1:13" ht="12.75">
      <c r="A49" s="28">
        <v>42</v>
      </c>
      <c r="B49" s="3">
        <f>voti!K44</f>
        <v>289</v>
      </c>
      <c r="C49" s="1">
        <f>voti!P44</f>
        <v>4</v>
      </c>
      <c r="D49" s="31">
        <f t="shared" si="0"/>
        <v>0.01384083044982699</v>
      </c>
      <c r="E49" s="1">
        <f>voti!Q44</f>
        <v>9</v>
      </c>
      <c r="F49" s="31">
        <f t="shared" si="1"/>
        <v>0.031141868512110725</v>
      </c>
      <c r="G49" s="1">
        <f>voti!O44</f>
        <v>0</v>
      </c>
      <c r="H49" s="31">
        <f t="shared" si="2"/>
        <v>0</v>
      </c>
      <c r="I49" s="28">
        <f>voti!L44</f>
        <v>255</v>
      </c>
      <c r="J49" s="39">
        <f t="shared" si="3"/>
        <v>0.8823529411764706</v>
      </c>
      <c r="K49" s="28">
        <f>voti!M44</f>
        <v>21</v>
      </c>
      <c r="L49" s="39">
        <f t="shared" si="4"/>
        <v>0.0726643598615917</v>
      </c>
      <c r="M49" s="1">
        <f>voti!N44</f>
        <v>276</v>
      </c>
    </row>
    <row r="50" spans="1:13" ht="12.75">
      <c r="A50" s="28">
        <v>43</v>
      </c>
      <c r="B50" s="3">
        <f>voti!K45</f>
        <v>173</v>
      </c>
      <c r="C50" s="1">
        <f>voti!P45</f>
        <v>4</v>
      </c>
      <c r="D50" s="31">
        <f t="shared" si="0"/>
        <v>0.023121387283236993</v>
      </c>
      <c r="E50" s="1">
        <f>voti!Q45</f>
        <v>2</v>
      </c>
      <c r="F50" s="31">
        <f t="shared" si="1"/>
        <v>0.011560693641618497</v>
      </c>
      <c r="G50" s="1">
        <f>voti!O45</f>
        <v>0</v>
      </c>
      <c r="H50" s="31">
        <f t="shared" si="2"/>
        <v>0</v>
      </c>
      <c r="I50" s="28">
        <f>voti!L45</f>
        <v>148</v>
      </c>
      <c r="J50" s="39">
        <f t="shared" si="3"/>
        <v>0.8554913294797688</v>
      </c>
      <c r="K50" s="28">
        <f>voti!M45</f>
        <v>19</v>
      </c>
      <c r="L50" s="39">
        <f t="shared" si="4"/>
        <v>0.10982658959537572</v>
      </c>
      <c r="M50" s="1">
        <f>voti!N45</f>
        <v>167</v>
      </c>
    </row>
    <row r="51" spans="1:13" ht="12.75">
      <c r="A51" s="28">
        <v>44</v>
      </c>
      <c r="B51" s="3">
        <f>voti!K46</f>
        <v>217</v>
      </c>
      <c r="C51" s="1">
        <f>voti!P46</f>
        <v>1</v>
      </c>
      <c r="D51" s="31">
        <f t="shared" si="0"/>
        <v>0.004608294930875576</v>
      </c>
      <c r="E51" s="1">
        <f>voti!Q46</f>
        <v>2</v>
      </c>
      <c r="F51" s="31">
        <f t="shared" si="1"/>
        <v>0.009216589861751152</v>
      </c>
      <c r="G51" s="1">
        <f>voti!O46</f>
        <v>0</v>
      </c>
      <c r="H51" s="31">
        <f t="shared" si="2"/>
        <v>0</v>
      </c>
      <c r="I51" s="28">
        <f>voti!L46</f>
        <v>193</v>
      </c>
      <c r="J51" s="39">
        <f t="shared" si="3"/>
        <v>0.8894009216589862</v>
      </c>
      <c r="K51" s="28">
        <f>voti!M46</f>
        <v>21</v>
      </c>
      <c r="L51" s="39">
        <f t="shared" si="4"/>
        <v>0.0967741935483871</v>
      </c>
      <c r="M51" s="1">
        <f>voti!N46</f>
        <v>214</v>
      </c>
    </row>
    <row r="52" spans="1:13" ht="12.75">
      <c r="A52" s="28">
        <v>45</v>
      </c>
      <c r="B52" s="3">
        <f>voti!K47</f>
        <v>274</v>
      </c>
      <c r="C52" s="1">
        <f>voti!P47</f>
        <v>11</v>
      </c>
      <c r="D52" s="31">
        <f t="shared" si="0"/>
        <v>0.040145985401459854</v>
      </c>
      <c r="E52" s="1">
        <f>voti!Q47</f>
        <v>2</v>
      </c>
      <c r="F52" s="31">
        <f t="shared" si="1"/>
        <v>0.0072992700729927005</v>
      </c>
      <c r="G52" s="1">
        <f>voti!O47</f>
        <v>0</v>
      </c>
      <c r="H52" s="31">
        <f t="shared" si="2"/>
        <v>0</v>
      </c>
      <c r="I52" s="28">
        <f>voti!L47</f>
        <v>233</v>
      </c>
      <c r="J52" s="39">
        <f t="shared" si="3"/>
        <v>0.8503649635036497</v>
      </c>
      <c r="K52" s="28">
        <f>voti!M47</f>
        <v>28</v>
      </c>
      <c r="L52" s="39">
        <f t="shared" si="4"/>
        <v>0.10218978102189781</v>
      </c>
      <c r="M52" s="1">
        <f>voti!N47</f>
        <v>261</v>
      </c>
    </row>
    <row r="53" spans="1:13" ht="12.75">
      <c r="A53" s="28">
        <v>46</v>
      </c>
      <c r="B53" s="3">
        <f>voti!K48</f>
        <v>287</v>
      </c>
      <c r="C53" s="1">
        <f>voti!P48</f>
        <v>8</v>
      </c>
      <c r="D53" s="31">
        <f t="shared" si="0"/>
        <v>0.027874564459930314</v>
      </c>
      <c r="E53" s="1">
        <f>voti!Q48</f>
        <v>3</v>
      </c>
      <c r="F53" s="31">
        <f t="shared" si="1"/>
        <v>0.010452961672473868</v>
      </c>
      <c r="G53" s="1">
        <f>voti!O48</f>
        <v>0</v>
      </c>
      <c r="H53" s="31">
        <f t="shared" si="2"/>
        <v>0</v>
      </c>
      <c r="I53" s="28">
        <f>voti!L48</f>
        <v>251</v>
      </c>
      <c r="J53" s="39">
        <f t="shared" si="3"/>
        <v>0.8745644599303136</v>
      </c>
      <c r="K53" s="28">
        <f>voti!M48</f>
        <v>25</v>
      </c>
      <c r="L53" s="39">
        <f t="shared" si="4"/>
        <v>0.08710801393728224</v>
      </c>
      <c r="M53" s="1">
        <f>voti!N48</f>
        <v>276</v>
      </c>
    </row>
    <row r="54" spans="1:13" ht="12.75">
      <c r="A54" s="28">
        <v>47</v>
      </c>
      <c r="B54" s="3">
        <f>voti!K49</f>
        <v>360</v>
      </c>
      <c r="C54" s="1">
        <f>voti!P49</f>
        <v>5</v>
      </c>
      <c r="D54" s="31">
        <f t="shared" si="0"/>
        <v>0.013888888888888888</v>
      </c>
      <c r="E54" s="1">
        <f>voti!Q49</f>
        <v>3</v>
      </c>
      <c r="F54" s="31">
        <f t="shared" si="1"/>
        <v>0.008333333333333333</v>
      </c>
      <c r="G54" s="1">
        <f>voti!O49</f>
        <v>0</v>
      </c>
      <c r="H54" s="31">
        <f t="shared" si="2"/>
        <v>0</v>
      </c>
      <c r="I54" s="28">
        <f>voti!L49</f>
        <v>318</v>
      </c>
      <c r="J54" s="39">
        <f t="shared" si="3"/>
        <v>0.8833333333333333</v>
      </c>
      <c r="K54" s="28">
        <f>voti!M49</f>
        <v>34</v>
      </c>
      <c r="L54" s="39">
        <f t="shared" si="4"/>
        <v>0.09444444444444444</v>
      </c>
      <c r="M54" s="1">
        <f>voti!N49</f>
        <v>352</v>
      </c>
    </row>
    <row r="55" spans="1:13" ht="12.75">
      <c r="A55" s="28">
        <v>48</v>
      </c>
      <c r="B55" s="3">
        <f>voti!K50</f>
        <v>265</v>
      </c>
      <c r="C55" s="1">
        <f>voti!P50</f>
        <v>6</v>
      </c>
      <c r="D55" s="31">
        <f t="shared" si="0"/>
        <v>0.022641509433962263</v>
      </c>
      <c r="E55" s="1">
        <f>voti!Q50</f>
        <v>0</v>
      </c>
      <c r="F55" s="31">
        <f t="shared" si="1"/>
        <v>0</v>
      </c>
      <c r="G55" s="1">
        <f>voti!O50</f>
        <v>0</v>
      </c>
      <c r="H55" s="31">
        <f t="shared" si="2"/>
        <v>0</v>
      </c>
      <c r="I55" s="28">
        <f>voti!L50</f>
        <v>237</v>
      </c>
      <c r="J55" s="39">
        <f t="shared" si="3"/>
        <v>0.8943396226415095</v>
      </c>
      <c r="K55" s="28">
        <f>voti!M50</f>
        <v>22</v>
      </c>
      <c r="L55" s="39">
        <f t="shared" si="4"/>
        <v>0.0830188679245283</v>
      </c>
      <c r="M55" s="1">
        <f>voti!N50</f>
        <v>259</v>
      </c>
    </row>
    <row r="56" spans="1:13" ht="12.75">
      <c r="A56" s="28">
        <v>49</v>
      </c>
      <c r="B56" s="3">
        <f>voti!K51</f>
        <v>371</v>
      </c>
      <c r="C56" s="1">
        <f>voti!P51</f>
        <v>9</v>
      </c>
      <c r="D56" s="31">
        <f t="shared" si="0"/>
        <v>0.02425876010781671</v>
      </c>
      <c r="E56" s="1">
        <f>voti!Q51</f>
        <v>2</v>
      </c>
      <c r="F56" s="31">
        <f t="shared" si="1"/>
        <v>0.005390835579514825</v>
      </c>
      <c r="G56" s="1">
        <f>voti!O51</f>
        <v>0</v>
      </c>
      <c r="H56" s="31">
        <f t="shared" si="2"/>
        <v>0</v>
      </c>
      <c r="I56" s="28">
        <f>voti!L51</f>
        <v>328</v>
      </c>
      <c r="J56" s="39">
        <f t="shared" si="3"/>
        <v>0.8840970350404312</v>
      </c>
      <c r="K56" s="28">
        <f>voti!M51</f>
        <v>32</v>
      </c>
      <c r="L56" s="39">
        <f t="shared" si="4"/>
        <v>0.0862533692722372</v>
      </c>
      <c r="M56" s="1">
        <f>voti!N51</f>
        <v>360</v>
      </c>
    </row>
    <row r="57" spans="2:13" ht="12.75">
      <c r="B57" s="1">
        <f>voti!K52</f>
        <v>12412</v>
      </c>
      <c r="C57" s="1">
        <f>voti!P52</f>
        <v>282</v>
      </c>
      <c r="D57" s="31">
        <f t="shared" si="0"/>
        <v>0.022719948436996457</v>
      </c>
      <c r="E57" s="1">
        <f>voti!Q52</f>
        <v>167</v>
      </c>
      <c r="F57" s="31">
        <f t="shared" si="1"/>
        <v>0.013454721237512086</v>
      </c>
      <c r="G57" s="1">
        <f>voti!O52</f>
        <v>0</v>
      </c>
      <c r="H57" s="31">
        <f t="shared" si="2"/>
        <v>0</v>
      </c>
      <c r="I57" s="28">
        <f>voti!L52</f>
        <v>10694</v>
      </c>
      <c r="J57" s="39">
        <f t="shared" si="3"/>
        <v>0.8615855623590074</v>
      </c>
      <c r="K57" s="28">
        <f>voti!M52</f>
        <v>1269</v>
      </c>
      <c r="L57" s="39">
        <f t="shared" si="4"/>
        <v>0.10223976796648404</v>
      </c>
      <c r="M57" s="1">
        <f>voti!N52</f>
        <v>11963</v>
      </c>
    </row>
    <row r="59" ht="12.75">
      <c r="A59" t="s">
        <v>141</v>
      </c>
    </row>
  </sheetData>
  <sheetProtection/>
  <printOptions gridLines="1"/>
  <pageMargins left="0.5118110236220472" right="0.3937007874015748" top="0.984251968503937" bottom="0.984251968503937" header="0.5118110236220472" footer="0.5118110236220472"/>
  <pageSetup fitToHeight="1" fitToWidth="1" horizontalDpi="300" verticalDpi="300" orientation="portrait" paperSize="9" scale="87" r:id="rId2"/>
  <headerFooter alignWithMargins="0">
    <oddFooter>&amp;LSituazione alle ore &amp;T del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0"/>
  <sheetViews>
    <sheetView zoomScale="75" zoomScaleNormal="75" workbookViewId="0" topLeftCell="A1">
      <selection activeCell="G3" sqref="G3"/>
    </sheetView>
  </sheetViews>
  <sheetFormatPr defaultColWidth="9.140625" defaultRowHeight="12.75"/>
  <cols>
    <col min="2" max="2" width="10.28125" style="0" customWidth="1"/>
    <col min="10" max="10" width="13.7109375" style="0" customWidth="1"/>
    <col min="11" max="11" width="10.140625" style="0" customWidth="1"/>
  </cols>
  <sheetData>
    <row r="2" spans="1:11" ht="25.5" customHeight="1">
      <c r="A2" s="133" t="s">
        <v>139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4" ht="13.5" thickBot="1"/>
    <row r="5" spans="1:12" ht="15.75">
      <c r="A5" s="17" t="s">
        <v>81</v>
      </c>
      <c r="B5" s="6"/>
      <c r="C5" s="6"/>
      <c r="D5" s="15" t="str">
        <f>'Stampa sezioni'!$E$1</f>
        <v>Referendum N°2 del 12-13 Giugno 2005 - Scheda arancione</v>
      </c>
      <c r="E5" s="6"/>
      <c r="F5" s="6"/>
      <c r="G5" s="6"/>
      <c r="H5" s="6"/>
      <c r="I5" s="6"/>
      <c r="J5" s="33"/>
      <c r="K5" s="43"/>
      <c r="L5" s="14"/>
    </row>
    <row r="6" spans="1:12" ht="12.75">
      <c r="A6" s="8"/>
      <c r="B6" s="9"/>
      <c r="C6" s="9"/>
      <c r="D6" s="9"/>
      <c r="E6" s="9"/>
      <c r="F6" s="9"/>
      <c r="G6" s="9"/>
      <c r="H6" s="9"/>
      <c r="I6" s="9"/>
      <c r="J6" s="34"/>
      <c r="K6" s="44"/>
      <c r="L6" s="14"/>
    </row>
    <row r="7" spans="1:12" ht="12.75">
      <c r="A7" s="8" t="s">
        <v>82</v>
      </c>
      <c r="B7" s="9"/>
      <c r="C7" s="9"/>
      <c r="D7" s="18">
        <f>voti!$T$52</f>
        <v>49</v>
      </c>
      <c r="E7" s="9" t="s">
        <v>117</v>
      </c>
      <c r="F7" s="25" t="s">
        <v>83</v>
      </c>
      <c r="G7" s="25" t="s">
        <v>84</v>
      </c>
      <c r="H7" s="35">
        <f>voti!$E$52</f>
        <v>18030</v>
      </c>
      <c r="I7" s="25" t="s">
        <v>85</v>
      </c>
      <c r="J7" s="35">
        <f>voti!$G$52</f>
        <v>38664</v>
      </c>
      <c r="K7" s="10"/>
      <c r="L7" s="14"/>
    </row>
    <row r="8" spans="1:12" ht="12.75">
      <c r="A8" s="8" t="s">
        <v>119</v>
      </c>
      <c r="B8" s="9"/>
      <c r="C8" s="34">
        <f>voti!$I$52</f>
        <v>5848</v>
      </c>
      <c r="D8" s="18"/>
      <c r="E8" s="9"/>
      <c r="F8" s="25"/>
      <c r="G8" s="25" t="s">
        <v>87</v>
      </c>
      <c r="H8" s="35">
        <f>voti!$F$52</f>
        <v>20634</v>
      </c>
      <c r="I8" s="25"/>
      <c r="J8" s="42"/>
      <c r="K8" s="10"/>
      <c r="L8" s="14"/>
    </row>
    <row r="9" spans="1:12" ht="12.75">
      <c r="A9" s="8"/>
      <c r="B9" s="40" t="s">
        <v>87</v>
      </c>
      <c r="C9" s="34">
        <f>voti!$J$52</f>
        <v>6564</v>
      </c>
      <c r="D9" s="9"/>
      <c r="E9" s="9"/>
      <c r="F9" s="9"/>
      <c r="G9" s="9"/>
      <c r="H9" s="9"/>
      <c r="I9" s="9"/>
      <c r="J9" s="34"/>
      <c r="K9" s="44"/>
      <c r="L9" s="14"/>
    </row>
    <row r="10" spans="1:12" ht="13.5" thickBot="1">
      <c r="A10" s="11"/>
      <c r="B10" s="45" t="s">
        <v>88</v>
      </c>
      <c r="C10" s="41">
        <f>SUM(C8:C9)</f>
        <v>12412</v>
      </c>
      <c r="D10" s="12"/>
      <c r="E10" s="12"/>
      <c r="F10" s="12"/>
      <c r="G10" s="12"/>
      <c r="H10" s="12"/>
      <c r="I10" s="12"/>
      <c r="J10" s="12"/>
      <c r="K10" s="13"/>
      <c r="L10" s="4"/>
    </row>
    <row r="11" ht="13.5" thickBot="1"/>
    <row r="12" spans="2:10" ht="20.25">
      <c r="B12" s="47"/>
      <c r="C12" s="48"/>
      <c r="D12" s="48"/>
      <c r="E12" s="48"/>
      <c r="F12" s="49"/>
      <c r="G12" s="49"/>
      <c r="H12" s="49"/>
      <c r="I12" s="49"/>
      <c r="J12" s="114" t="s">
        <v>120</v>
      </c>
    </row>
    <row r="13" spans="1:10" ht="17.25" customHeight="1">
      <c r="A13" s="46"/>
      <c r="B13" s="125" t="s">
        <v>130</v>
      </c>
      <c r="C13" s="104"/>
      <c r="D13" s="104"/>
      <c r="E13" s="104"/>
      <c r="F13" s="104"/>
      <c r="G13" s="105"/>
      <c r="H13" s="105"/>
      <c r="I13" s="105"/>
      <c r="J13" s="51">
        <f>voti!$L$52</f>
        <v>10694</v>
      </c>
    </row>
    <row r="14" spans="1:10" ht="18" customHeight="1">
      <c r="A14" s="46"/>
      <c r="B14" s="126" t="s">
        <v>131</v>
      </c>
      <c r="C14" s="101"/>
      <c r="D14" s="101"/>
      <c r="E14" s="101"/>
      <c r="F14" s="101"/>
      <c r="G14" s="102"/>
      <c r="H14" s="102"/>
      <c r="I14" s="102"/>
      <c r="J14" s="51">
        <f>voti!$M$52</f>
        <v>1269</v>
      </c>
    </row>
    <row r="15" spans="2:10" ht="18" customHeight="1" thickBot="1">
      <c r="B15" s="99" t="s">
        <v>121</v>
      </c>
      <c r="C15" s="100"/>
      <c r="D15" s="100"/>
      <c r="E15" s="100"/>
      <c r="F15" s="100"/>
      <c r="G15" s="74"/>
      <c r="H15" s="74"/>
      <c r="I15" s="74"/>
      <c r="J15" s="113">
        <f>SUM(J13:J14)</f>
        <v>11963</v>
      </c>
    </row>
    <row r="16" ht="13.5" thickBot="1"/>
    <row r="17" spans="2:10" ht="18">
      <c r="B17" s="115" t="s">
        <v>122</v>
      </c>
      <c r="C17" s="116"/>
      <c r="D17" s="116"/>
      <c r="E17" s="116"/>
      <c r="F17" s="116"/>
      <c r="G17" s="116"/>
      <c r="H17" s="117"/>
      <c r="I17" s="118"/>
      <c r="J17" s="52">
        <f>voti!$O$52</f>
        <v>0</v>
      </c>
    </row>
    <row r="18" spans="2:10" ht="18">
      <c r="B18" s="111" t="s">
        <v>123</v>
      </c>
      <c r="C18" s="104"/>
      <c r="D18" s="104"/>
      <c r="E18" s="104"/>
      <c r="F18" s="104"/>
      <c r="G18" s="104"/>
      <c r="H18" s="105"/>
      <c r="I18" s="106"/>
      <c r="J18" s="51">
        <f>voti!$P$52</f>
        <v>282</v>
      </c>
    </row>
    <row r="19" spans="2:10" ht="18">
      <c r="B19" s="112" t="s">
        <v>134</v>
      </c>
      <c r="C19" s="101"/>
      <c r="D19" s="101"/>
      <c r="E19" s="101"/>
      <c r="F19" s="101"/>
      <c r="G19" s="101"/>
      <c r="H19" s="102"/>
      <c r="I19" s="103"/>
      <c r="J19" s="51">
        <f>voti!$Q$52</f>
        <v>167</v>
      </c>
    </row>
    <row r="20" spans="2:10" ht="18.75" thickBot="1">
      <c r="B20" s="107" t="s">
        <v>124</v>
      </c>
      <c r="C20" s="108"/>
      <c r="D20" s="108"/>
      <c r="E20" s="108"/>
      <c r="F20" s="108"/>
      <c r="G20" s="108"/>
      <c r="H20" s="109"/>
      <c r="I20" s="110"/>
      <c r="J20" s="50">
        <f>SUM(J17:J19)</f>
        <v>449</v>
      </c>
    </row>
  </sheetData>
  <sheetProtection/>
  <mergeCells count="1">
    <mergeCell ref="A2:K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180" verticalDpi="180" orientation="landscape" paperSize="9" scale="1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">
      <selection activeCell="B2" sqref="B2"/>
    </sheetView>
  </sheetViews>
  <sheetFormatPr defaultColWidth="9.140625" defaultRowHeight="12.75"/>
  <cols>
    <col min="3" max="3" width="16.57421875" style="0" customWidth="1"/>
    <col min="5" max="5" width="15.00390625" style="0" customWidth="1"/>
    <col min="6" max="6" width="5.28125" style="0" customWidth="1"/>
    <col min="7" max="7" width="13.28125" style="0" bestFit="1" customWidth="1"/>
    <col min="8" max="8" width="10.8515625" style="0" customWidth="1"/>
    <col min="9" max="9" width="15.8515625" style="0" customWidth="1"/>
    <col min="10" max="10" width="23.7109375" style="0" customWidth="1"/>
    <col min="11" max="11" width="8.8515625" style="4" customWidth="1"/>
  </cols>
  <sheetData>
    <row r="1" spans="1:11" ht="23.25">
      <c r="A1" s="5"/>
      <c r="B1" s="72" t="s">
        <v>81</v>
      </c>
      <c r="E1" s="9"/>
      <c r="F1" s="69"/>
      <c r="G1" s="69"/>
      <c r="H1" s="69"/>
      <c r="I1" s="69"/>
      <c r="J1" s="97"/>
      <c r="K1" s="14"/>
    </row>
    <row r="2" spans="1:11" ht="23.25">
      <c r="A2" s="8"/>
      <c r="C2" s="9"/>
      <c r="D2" s="9"/>
      <c r="E2" s="70"/>
      <c r="F2" s="71"/>
      <c r="G2" s="71"/>
      <c r="H2" s="71"/>
      <c r="I2" s="71"/>
      <c r="J2" s="98"/>
      <c r="K2" s="14"/>
    </row>
    <row r="3" spans="1:11" ht="23.25" customHeight="1">
      <c r="A3" s="140" t="str">
        <f>'Stampa sezioni'!$E$1</f>
        <v>Referendum N°2 del 12-13 Giugno 2005 - Scheda arancione</v>
      </c>
      <c r="B3" s="141"/>
      <c r="C3" s="141"/>
      <c r="D3" s="141"/>
      <c r="E3" s="141"/>
      <c r="F3" s="141"/>
      <c r="G3" s="141"/>
      <c r="H3" s="141"/>
      <c r="I3" s="141"/>
      <c r="J3" s="142"/>
      <c r="K3" s="14"/>
    </row>
    <row r="4" spans="1:11" ht="23.25" customHeight="1">
      <c r="A4" s="143" t="s">
        <v>135</v>
      </c>
      <c r="B4" s="144"/>
      <c r="C4" s="144"/>
      <c r="D4" s="144"/>
      <c r="E4" s="144"/>
      <c r="F4" s="144"/>
      <c r="G4" s="144"/>
      <c r="H4" s="144"/>
      <c r="I4" s="144"/>
      <c r="J4" s="145"/>
      <c r="K4" s="14"/>
    </row>
    <row r="5" spans="1:11" ht="15.75" customHeight="1">
      <c r="A5" s="143" t="s">
        <v>140</v>
      </c>
      <c r="B5" s="144"/>
      <c r="C5" s="144"/>
      <c r="D5" s="144"/>
      <c r="E5" s="144"/>
      <c r="F5" s="144"/>
      <c r="G5" s="144"/>
      <c r="H5" s="144"/>
      <c r="I5" s="144"/>
      <c r="J5" s="145"/>
      <c r="K5" s="14"/>
    </row>
    <row r="6" spans="1:11" ht="15.75">
      <c r="A6" s="8"/>
      <c r="B6" s="9"/>
      <c r="C6" s="9"/>
      <c r="D6" s="9"/>
      <c r="E6" s="16"/>
      <c r="F6" s="9"/>
      <c r="G6" s="9"/>
      <c r="H6" s="9"/>
      <c r="I6" s="9"/>
      <c r="J6" s="10"/>
      <c r="K6" s="14"/>
    </row>
    <row r="7" spans="1:11" ht="15.75">
      <c r="A7" s="8"/>
      <c r="B7" s="73" t="s">
        <v>96</v>
      </c>
      <c r="C7" s="9"/>
      <c r="D7" s="9"/>
      <c r="E7" s="88">
        <f>voti!$T$52</f>
        <v>49</v>
      </c>
      <c r="F7" s="89" t="s">
        <v>129</v>
      </c>
      <c r="G7" s="119"/>
      <c r="H7" s="96"/>
      <c r="I7" s="9"/>
      <c r="J7" s="10"/>
      <c r="K7" s="14"/>
    </row>
    <row r="8" spans="1:11" ht="15.75">
      <c r="A8" s="8"/>
      <c r="B8" s="73" t="s">
        <v>86</v>
      </c>
      <c r="C8" s="9"/>
      <c r="D8" s="9"/>
      <c r="E8" s="120">
        <f>voti!$K$52</f>
        <v>12412</v>
      </c>
      <c r="F8" s="121" t="s">
        <v>136</v>
      </c>
      <c r="G8" s="122"/>
      <c r="H8" s="95"/>
      <c r="I8" s="9"/>
      <c r="J8" s="10"/>
      <c r="K8" s="14"/>
    </row>
    <row r="9" spans="1:11" ht="13.5" thickBot="1">
      <c r="A9" s="11"/>
      <c r="B9" s="12"/>
      <c r="C9" s="12"/>
      <c r="D9" s="12"/>
      <c r="E9" s="12"/>
      <c r="F9" s="12"/>
      <c r="G9" s="12"/>
      <c r="H9" s="12"/>
      <c r="I9" s="74"/>
      <c r="J9" s="13"/>
      <c r="K9" s="14"/>
    </row>
    <row r="10" spans="1:11" ht="12.75">
      <c r="A10" s="5"/>
      <c r="B10" s="6"/>
      <c r="C10" s="6"/>
      <c r="D10" s="6"/>
      <c r="E10" s="7"/>
      <c r="F10" s="82"/>
      <c r="G10" s="5"/>
      <c r="H10" s="6"/>
      <c r="I10" s="6"/>
      <c r="J10" s="7"/>
      <c r="K10" s="14"/>
    </row>
    <row r="11" spans="1:11" ht="26.25">
      <c r="A11" s="137"/>
      <c r="B11" s="138"/>
      <c r="C11" s="138"/>
      <c r="D11" s="138"/>
      <c r="E11" s="139"/>
      <c r="F11" s="83"/>
      <c r="G11" s="137"/>
      <c r="H11" s="138"/>
      <c r="I11" s="138"/>
      <c r="J11" s="139"/>
      <c r="K11" s="14"/>
    </row>
    <row r="12" spans="1:11" ht="12.75">
      <c r="A12" s="8"/>
      <c r="B12" s="9"/>
      <c r="C12" s="9"/>
      <c r="D12" s="9"/>
      <c r="E12" s="10"/>
      <c r="F12" s="84"/>
      <c r="G12" s="8"/>
      <c r="H12" s="9"/>
      <c r="I12" s="9"/>
      <c r="J12" s="10"/>
      <c r="K12" s="14"/>
    </row>
    <row r="13" spans="1:11" ht="12.75">
      <c r="A13" s="8"/>
      <c r="B13" s="9"/>
      <c r="C13" s="9"/>
      <c r="D13" s="9"/>
      <c r="E13" s="10"/>
      <c r="F13" s="84"/>
      <c r="G13" s="8"/>
      <c r="H13" s="9"/>
      <c r="I13" s="9"/>
      <c r="J13" s="10"/>
      <c r="K13" s="14"/>
    </row>
    <row r="14" spans="1:11" ht="12.75">
      <c r="A14" s="8"/>
      <c r="B14" s="9"/>
      <c r="C14" s="9"/>
      <c r="D14" s="9"/>
      <c r="E14" s="10"/>
      <c r="F14" s="84"/>
      <c r="G14" s="8"/>
      <c r="H14" s="9"/>
      <c r="I14" s="9"/>
      <c r="J14" s="10"/>
      <c r="K14" s="14"/>
    </row>
    <row r="15" spans="1:11" ht="12.75">
      <c r="A15" s="8"/>
      <c r="B15" s="9"/>
      <c r="C15" s="9"/>
      <c r="D15" s="9"/>
      <c r="E15" s="10"/>
      <c r="F15" s="84"/>
      <c r="G15" s="8"/>
      <c r="H15" s="9"/>
      <c r="I15" s="9"/>
      <c r="J15" s="10"/>
      <c r="K15" s="14"/>
    </row>
    <row r="16" spans="1:11" ht="45">
      <c r="A16" s="8"/>
      <c r="B16" s="9"/>
      <c r="C16" s="127" t="s">
        <v>130</v>
      </c>
      <c r="D16" s="9"/>
      <c r="E16" s="10"/>
      <c r="F16" s="84"/>
      <c r="G16" s="8"/>
      <c r="H16" s="9"/>
      <c r="I16" s="127" t="s">
        <v>131</v>
      </c>
      <c r="J16" s="10"/>
      <c r="K16" s="14"/>
    </row>
    <row r="17" spans="1:11" ht="12.75">
      <c r="A17" s="8"/>
      <c r="B17" s="9"/>
      <c r="C17" s="9"/>
      <c r="D17" s="9"/>
      <c r="E17" s="10"/>
      <c r="F17" s="84"/>
      <c r="G17" s="8"/>
      <c r="H17" s="9"/>
      <c r="I17" s="9"/>
      <c r="J17" s="10"/>
      <c r="K17" s="14"/>
    </row>
    <row r="18" spans="1:11" ht="12.75">
      <c r="A18" s="8"/>
      <c r="B18" s="9"/>
      <c r="C18" s="9"/>
      <c r="D18" s="9"/>
      <c r="E18" s="10"/>
      <c r="F18" s="84"/>
      <c r="G18" s="8"/>
      <c r="H18" s="9"/>
      <c r="I18" s="9"/>
      <c r="J18" s="10"/>
      <c r="K18" s="14"/>
    </row>
    <row r="19" spans="1:11" ht="12.75">
      <c r="A19" s="8"/>
      <c r="B19" s="9"/>
      <c r="C19" s="9"/>
      <c r="D19" s="9"/>
      <c r="E19" s="10"/>
      <c r="F19" s="84"/>
      <c r="G19" s="8"/>
      <c r="H19" s="9"/>
      <c r="I19" s="9"/>
      <c r="J19" s="10"/>
      <c r="K19" s="14"/>
    </row>
    <row r="20" spans="1:11" ht="12.75">
      <c r="A20" s="8"/>
      <c r="B20" s="9"/>
      <c r="C20" s="9"/>
      <c r="D20" s="9"/>
      <c r="E20" s="10"/>
      <c r="F20" s="84"/>
      <c r="G20" s="8"/>
      <c r="H20" s="9"/>
      <c r="I20" s="9"/>
      <c r="J20" s="10"/>
      <c r="K20" s="14"/>
    </row>
    <row r="21" spans="1:11" ht="12.75">
      <c r="A21" s="8"/>
      <c r="B21" s="9"/>
      <c r="C21" s="9"/>
      <c r="D21" s="9"/>
      <c r="E21" s="10"/>
      <c r="F21" s="84"/>
      <c r="G21" s="8"/>
      <c r="H21" s="9"/>
      <c r="I21" s="9"/>
      <c r="J21" s="10"/>
      <c r="K21" s="14"/>
    </row>
    <row r="22" spans="1:11" ht="12.75">
      <c r="A22" s="8"/>
      <c r="B22" s="9"/>
      <c r="C22" s="9"/>
      <c r="D22" s="9"/>
      <c r="E22" s="10"/>
      <c r="F22" s="84"/>
      <c r="G22" s="8"/>
      <c r="H22" s="26"/>
      <c r="I22" s="9"/>
      <c r="J22" s="10"/>
      <c r="K22" s="14"/>
    </row>
    <row r="23" spans="1:11" ht="12.75">
      <c r="A23" s="8"/>
      <c r="B23" s="9"/>
      <c r="C23" s="9"/>
      <c r="D23" s="9"/>
      <c r="E23" s="10"/>
      <c r="F23" s="84"/>
      <c r="G23" s="8"/>
      <c r="H23" s="9"/>
      <c r="I23" s="9"/>
      <c r="J23" s="10"/>
      <c r="K23" s="14"/>
    </row>
    <row r="24" spans="1:11" ht="27.75">
      <c r="A24" s="8"/>
      <c r="B24" s="53" t="s">
        <v>97</v>
      </c>
      <c r="C24" s="54">
        <f>voti!$L$52</f>
        <v>10694</v>
      </c>
      <c r="D24" s="75"/>
      <c r="E24" s="76"/>
      <c r="F24" s="85"/>
      <c r="G24" s="26"/>
      <c r="H24" s="53" t="s">
        <v>97</v>
      </c>
      <c r="I24" s="56">
        <f>voti!$M$52</f>
        <v>1269</v>
      </c>
      <c r="J24" s="10"/>
      <c r="K24" s="14"/>
    </row>
    <row r="25" spans="1:11" ht="12.75">
      <c r="A25" s="8"/>
      <c r="B25" s="55"/>
      <c r="C25" s="55"/>
      <c r="D25" s="55"/>
      <c r="E25" s="76"/>
      <c r="F25" s="86"/>
      <c r="G25" s="80"/>
      <c r="H25" s="75"/>
      <c r="I25" s="9"/>
      <c r="J25" s="10"/>
      <c r="K25" s="14"/>
    </row>
    <row r="26" spans="1:11" ht="27.75">
      <c r="A26" s="8"/>
      <c r="B26" s="53" t="s">
        <v>98</v>
      </c>
      <c r="C26" s="57">
        <f>SUM(C24/G30)</f>
        <v>0.8939229290311794</v>
      </c>
      <c r="D26" s="54"/>
      <c r="E26" s="77"/>
      <c r="F26" s="85"/>
      <c r="G26" s="26"/>
      <c r="H26" s="53" t="s">
        <v>98</v>
      </c>
      <c r="I26" s="57">
        <f>SUM(I24/G30)</f>
        <v>0.10607707096882053</v>
      </c>
      <c r="J26" s="10"/>
      <c r="K26" s="14"/>
    </row>
    <row r="27" spans="1:11" ht="12.75">
      <c r="A27" s="8"/>
      <c r="B27" s="55"/>
      <c r="C27" s="55"/>
      <c r="D27" s="55"/>
      <c r="E27" s="76"/>
      <c r="F27" s="86"/>
      <c r="G27" s="80"/>
      <c r="H27" s="55"/>
      <c r="I27" s="9"/>
      <c r="J27" s="10"/>
      <c r="K27" s="14"/>
    </row>
    <row r="28" spans="1:11" ht="15" customHeight="1" thickBot="1">
      <c r="A28" s="11"/>
      <c r="B28" s="78"/>
      <c r="C28" s="78"/>
      <c r="D28" s="78"/>
      <c r="E28" s="79"/>
      <c r="F28" s="87"/>
      <c r="G28" s="81"/>
      <c r="H28" s="78"/>
      <c r="I28" s="12"/>
      <c r="J28" s="13"/>
      <c r="K28" s="14"/>
    </row>
    <row r="29" spans="1:11" ht="24.75" customHeight="1">
      <c r="A29" s="134" t="s">
        <v>99</v>
      </c>
      <c r="B29" s="135"/>
      <c r="C29" s="135"/>
      <c r="D29" s="135"/>
      <c r="E29" s="135"/>
      <c r="F29" s="135"/>
      <c r="G29" s="135"/>
      <c r="H29" s="135"/>
      <c r="I29" s="135"/>
      <c r="J29" s="136"/>
      <c r="K29" s="14"/>
    </row>
    <row r="30" spans="1:11" ht="23.25">
      <c r="A30" s="8"/>
      <c r="B30" s="9"/>
      <c r="C30" s="9"/>
      <c r="D30" s="9"/>
      <c r="F30" s="124"/>
      <c r="G30" s="124">
        <f>'Stampa sezioni'!$M$57</f>
        <v>11963</v>
      </c>
      <c r="H30" s="9"/>
      <c r="I30" s="9"/>
      <c r="J30" s="10"/>
      <c r="K30" s="14"/>
    </row>
    <row r="31" spans="1:11" ht="12.75">
      <c r="A31" s="8"/>
      <c r="B31" s="9"/>
      <c r="C31" s="9"/>
      <c r="D31" s="9"/>
      <c r="E31" s="9"/>
      <c r="F31" s="9"/>
      <c r="G31" s="9"/>
      <c r="H31" s="9"/>
      <c r="I31" s="9"/>
      <c r="J31" s="10"/>
      <c r="K31" s="14"/>
    </row>
    <row r="32" spans="1:11" ht="13.5" thickBot="1">
      <c r="A32" s="11"/>
      <c r="B32" s="12"/>
      <c r="C32" s="12"/>
      <c r="D32" s="12"/>
      <c r="E32" s="12"/>
      <c r="F32" s="12"/>
      <c r="G32" s="12"/>
      <c r="H32" s="12"/>
      <c r="I32" s="12"/>
      <c r="J32" s="13"/>
      <c r="K32" s="14"/>
    </row>
    <row r="33" spans="1:11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</sheetData>
  <sheetProtection/>
  <mergeCells count="6">
    <mergeCell ref="A29:J29"/>
    <mergeCell ref="G11:J11"/>
    <mergeCell ref="A11:E11"/>
    <mergeCell ref="A3:J3"/>
    <mergeCell ref="A4:J4"/>
    <mergeCell ref="A5:J5"/>
  </mergeCells>
  <printOptions gridLines="1" horizontalCentered="1" verticalCentered="1"/>
  <pageMargins left="0.24" right="0.26" top="0.73" bottom="0.3" header="0.5118110236220472" footer="0.21"/>
  <pageSetup horizontalDpi="360" verticalDpi="360" orientation="landscape" paperSize="9" scale="110" r:id="rId2"/>
  <headerFooter alignWithMargins="0">
    <oddHeader>&amp;CSituazione alle ore &amp;T del 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abSelected="1" workbookViewId="0" topLeftCell="A1">
      <selection activeCell="E3" sqref="E3"/>
    </sheetView>
  </sheetViews>
  <sheetFormatPr defaultColWidth="9.140625" defaultRowHeight="12.75"/>
  <cols>
    <col min="1" max="1" width="24.7109375" style="0" customWidth="1"/>
    <col min="2" max="2" width="23.28125" style="0" customWidth="1"/>
    <col min="3" max="3" width="19.00390625" style="0" customWidth="1"/>
    <col min="4" max="4" width="15.8515625" style="0" customWidth="1"/>
    <col min="5" max="5" width="17.421875" style="0" customWidth="1"/>
  </cols>
  <sheetData>
    <row r="1" spans="1:5" ht="12.75">
      <c r="A1" s="2"/>
      <c r="B1" s="2"/>
      <c r="C1" s="2"/>
      <c r="D1" s="28"/>
      <c r="E1" s="28"/>
    </row>
    <row r="2" spans="1:5" ht="12.75">
      <c r="A2" s="2" t="s">
        <v>130</v>
      </c>
      <c r="B2" s="28" t="s">
        <v>131</v>
      </c>
      <c r="C2" s="28" t="s">
        <v>128</v>
      </c>
      <c r="D2" s="28" t="s">
        <v>127</v>
      </c>
      <c r="E2" s="28" t="s">
        <v>134</v>
      </c>
    </row>
    <row r="3" spans="1:5" ht="12.75">
      <c r="A3">
        <f>voti!L52</f>
        <v>10694</v>
      </c>
      <c r="B3">
        <f>voti!M52</f>
        <v>1269</v>
      </c>
      <c r="C3">
        <f>voti!O52</f>
        <v>0</v>
      </c>
      <c r="D3">
        <f>voti!P52</f>
        <v>282</v>
      </c>
      <c r="E3">
        <f>voti!Q52</f>
        <v>167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Archivio ballottaggio</dc:title>
  <dc:subject/>
  <dc:creator>Centro Elaborazione Dati</dc:creator>
  <cp:keywords/>
  <dc:description/>
  <cp:lastModifiedBy>c</cp:lastModifiedBy>
  <cp:lastPrinted>2004-06-27T22:16:09Z</cp:lastPrinted>
  <dcterms:created xsi:type="dcterms:W3CDTF">1999-06-21T09:15:49Z</dcterms:created>
  <dcterms:modified xsi:type="dcterms:W3CDTF">2005-06-13T15:01:01Z</dcterms:modified>
  <cp:category/>
  <cp:version/>
  <cp:contentType/>
  <cp:contentStatus/>
</cp:coreProperties>
</file>