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" yWindow="288" windowWidth="18900" windowHeight="6180" tabRatio="875" activeTab="0"/>
  </bookViews>
  <sheets>
    <sheet name="Raccolta Voti" sheetId="1" r:id="rId1"/>
    <sheet name="Comunicazione" sheetId="2" r:id="rId2"/>
    <sheet name="Riepil. voti Sindaco" sheetId="3" r:id="rId3"/>
    <sheet name="Grafico Sindaco" sheetId="4" r:id="rId4"/>
    <sheet name="Stampa Sezioni" sheetId="5" r:id="rId5"/>
    <sheet name="Raffronto" sheetId="6" r:id="rId6"/>
  </sheets>
  <definedNames>
    <definedName name="_xlnm.Print_Area" localSheetId="3">'Grafico Sindaco'!$A$1:$S$49</definedName>
    <definedName name="_xlnm.Print_Area" localSheetId="0">'Raccolta Voti'!$A$2:$AZ$29</definedName>
    <definedName name="_xlnm.Print_Area" localSheetId="5">'Raffronto'!$A$1:$I$60</definedName>
    <definedName name="_xlnm.Print_Area" localSheetId="2">'Riepil. voti Sindaco'!$B$1:$F$20</definedName>
    <definedName name="_xlnm.Print_Area" localSheetId="4">'Stampa Sezioni'!$A$1:$M$58</definedName>
    <definedName name="Z_0133A00E_6C91_4EC4_9809_A01D781B6C4C_.wvu.PrintArea" localSheetId="0" hidden="1">'Raccolta Voti'!$A$2:$AZ$29</definedName>
    <definedName name="Z_0488BF5E_08D8_411D_BA33_B9AB31098117_.wvu.PrintArea" localSheetId="3" hidden="1">'Grafico Sindaco'!$A$1:$S$39</definedName>
    <definedName name="Z_0488BF5E_08D8_411D_BA33_B9AB31098117_.wvu.PrintArea" localSheetId="2" hidden="1">'Riepil. voti Sindaco'!$B$1:$F$20</definedName>
    <definedName name="Z_1030BFCA_564B_46D5_B204_5680A896E957_.wvu.PrintArea" localSheetId="3" hidden="1">'Grafico Sindaco'!$A$1:$S$49</definedName>
    <definedName name="Z_1030BFCA_564B_46D5_B204_5680A896E957_.wvu.PrintArea" localSheetId="0" hidden="1">'Raccolta Voti'!$A$2:$AZ$29</definedName>
    <definedName name="Z_1030BFCA_564B_46D5_B204_5680A896E957_.wvu.PrintArea" localSheetId="5" hidden="1">'Raffronto'!$A$1:$I$60</definedName>
    <definedName name="Z_1030BFCA_564B_46D5_B204_5680A896E957_.wvu.PrintArea" localSheetId="4" hidden="1">'Stampa Sezioni'!$A$1:$M$58</definedName>
    <definedName name="Z_33C6F5D6_C594_4370_A943_98FF6F93A829_.wvu.PrintArea" localSheetId="3" hidden="1">'Grafico Sindaco'!$A$1:$S$49</definedName>
    <definedName name="Z_33C6F5D6_C594_4370_A943_98FF6F93A829_.wvu.PrintArea" localSheetId="0" hidden="1">'Raccolta Voti'!$A$2:$AZ$29</definedName>
    <definedName name="Z_33C6F5D6_C594_4370_A943_98FF6F93A829_.wvu.PrintArea" localSheetId="5" hidden="1">'Raffronto'!$A$1:$I$60</definedName>
    <definedName name="Z_33C6F5D6_C594_4370_A943_98FF6F93A829_.wvu.PrintArea" localSheetId="2" hidden="1">'Riepil. voti Sindaco'!$B$1:$F$20</definedName>
    <definedName name="Z_33C6F5D6_C594_4370_A943_98FF6F93A829_.wvu.PrintArea" localSheetId="4" hidden="1">'Stampa Sezioni'!$A$1:$M$58</definedName>
    <definedName name="Z_60C195E1_4890_4DEF_95D9_6FF51C168F70_.wvu.PrintArea" localSheetId="3" hidden="1">'Grafico Sindaco'!$A$1:$S$49</definedName>
    <definedName name="Z_60C195E1_4890_4DEF_95D9_6FF51C168F70_.wvu.PrintArea" localSheetId="0" hidden="1">'Raccolta Voti'!$A$2:$AZ$29</definedName>
    <definedName name="Z_60C195E1_4890_4DEF_95D9_6FF51C168F70_.wvu.PrintArea" localSheetId="5" hidden="1">'Raffronto'!$A$1:$I$60</definedName>
    <definedName name="Z_60C195E1_4890_4DEF_95D9_6FF51C168F70_.wvu.PrintArea" localSheetId="2" hidden="1">'Riepil. voti Sindaco'!$B$1:$F$20</definedName>
    <definedName name="Z_60C195E1_4890_4DEF_95D9_6FF51C168F70_.wvu.PrintArea" localSheetId="4" hidden="1">'Stampa Sezioni'!$A$1:$M$58</definedName>
    <definedName name="Z_70EA28EE_BBF4_49E4_B6EB_D3297E5DD005_.wvu.PrintArea" localSheetId="0" hidden="1">'Raccolta Voti'!$A$2:$AZ$29</definedName>
    <definedName name="Z_8007C61A_7B93_4668_8608_6BE4457FC4D2_.wvu.PrintArea" localSheetId="3" hidden="1">'Grafico Sindaco'!$A$1:$S$38</definedName>
    <definedName name="Z_8007C61A_7B93_4668_8608_6BE4457FC4D2_.wvu.PrintArea" localSheetId="2" hidden="1">'Riepil. voti Sindaco'!$B$1:$F$22</definedName>
    <definedName name="Z_99C0CCF5_F994_4299_BAEE_4A9CC96C2D5C_.wvu.PrintArea" localSheetId="3" hidden="1">'Grafico Sindaco'!$A$1:$S$49</definedName>
    <definedName name="Z_99C0CCF5_F994_4299_BAEE_4A9CC96C2D5C_.wvu.PrintArea" localSheetId="0" hidden="1">'Raccolta Voti'!$A$2:$AZ$29</definedName>
    <definedName name="Z_99C0CCF5_F994_4299_BAEE_4A9CC96C2D5C_.wvu.PrintArea" localSheetId="5" hidden="1">'Raffronto'!$A$1:$I$60</definedName>
    <definedName name="Z_99C0CCF5_F994_4299_BAEE_4A9CC96C2D5C_.wvu.PrintArea" localSheetId="2" hidden="1">'Riepil. voti Sindaco'!$B$1:$F$20</definedName>
    <definedName name="Z_99C0CCF5_F994_4299_BAEE_4A9CC96C2D5C_.wvu.PrintArea" localSheetId="4" hidden="1">'Stampa Sezioni'!$A$1:$M$58</definedName>
    <definedName name="Z_BD3FBCCC_3A20_425D_825E_4E5E8F95830C_.wvu.PrintArea" localSheetId="3" hidden="1">'Grafico Sindaco'!$A$1:$S$38</definedName>
    <definedName name="Z_BD3FBCCC_3A20_425D_825E_4E5E8F95830C_.wvu.PrintArea" localSheetId="2" hidden="1">'Riepil. voti Sindaco'!$B$1:$F$22</definedName>
    <definedName name="Z_C9D63123_BCB1_4BFA_8EFD_C91C60BCFEE8_.wvu.PrintArea" localSheetId="3" hidden="1">'Grafico Sindaco'!$A$1:$S$45</definedName>
    <definedName name="Z_C9D63123_BCB1_4BFA_8EFD_C91C60BCFEE8_.wvu.PrintArea" localSheetId="5" hidden="1">'Raffronto'!$B$2:$H$59</definedName>
    <definedName name="Z_C9D63123_BCB1_4BFA_8EFD_C91C60BCFEE8_.wvu.PrintArea" localSheetId="2" hidden="1">'Riepil. voti Sindaco'!$B$1:$F$20</definedName>
  </definedNames>
  <calcPr fullCalcOnLoad="1"/>
</workbook>
</file>

<file path=xl/sharedStrings.xml><?xml version="1.0" encoding="utf-8"?>
<sst xmlns="http://schemas.openxmlformats.org/spreadsheetml/2006/main" count="118" uniqueCount="79">
  <si>
    <t>M</t>
  </si>
  <si>
    <t>F</t>
  </si>
  <si>
    <t>Votanti</t>
  </si>
  <si>
    <t>Totale</t>
  </si>
  <si>
    <t>%</t>
  </si>
  <si>
    <t>Sezioni</t>
  </si>
  <si>
    <t>Numsez</t>
  </si>
  <si>
    <t>Totale voti validi</t>
  </si>
  <si>
    <t>Totale voti non validi</t>
  </si>
  <si>
    <t xml:space="preserve">su </t>
  </si>
  <si>
    <t>% su voti validi</t>
  </si>
  <si>
    <t>Candidato</t>
  </si>
  <si>
    <t>Voti</t>
  </si>
  <si>
    <t>SEZ</t>
  </si>
  <si>
    <t>SCHEDE BIANCHE</t>
  </si>
  <si>
    <t>ELEZIONE DIRETTA DEL SINDACO</t>
  </si>
  <si>
    <t>Riepilogo voti Sindaco</t>
  </si>
  <si>
    <t>Voti Sindaco</t>
  </si>
  <si>
    <t>E DEL CONSIGLIO COMUNALE DI VERCELLI</t>
  </si>
  <si>
    <t>COMUNICAZIONE N. 7</t>
  </si>
  <si>
    <t>C O M U N E   DI  VERCELLI</t>
  </si>
  <si>
    <t>CANDIDATO SINDACO</t>
  </si>
  <si>
    <t>VOTI VALIDI</t>
  </si>
  <si>
    <t>Maura FORTE</t>
  </si>
  <si>
    <t xml:space="preserve">           </t>
  </si>
  <si>
    <t>N.B.: A = B + C</t>
  </si>
  <si>
    <t>Elenco sezioni scrutinate</t>
  </si>
  <si>
    <t>su     49</t>
  </si>
  <si>
    <t xml:space="preserve">Iscritti </t>
  </si>
  <si>
    <t>Maschi</t>
  </si>
  <si>
    <t>Totali</t>
  </si>
  <si>
    <t>Femmine</t>
  </si>
  <si>
    <t>Schede</t>
  </si>
  <si>
    <t>Bianche</t>
  </si>
  <si>
    <t>Nulle</t>
  </si>
  <si>
    <t>Cont.</t>
  </si>
  <si>
    <t>Validi</t>
  </si>
  <si>
    <t>Comune di Vercelli</t>
  </si>
  <si>
    <t>Raffronto voti assegnati ai candidati a Sindaco nel primo turno e ballottaggio</t>
  </si>
  <si>
    <t>P R I M O   T U R N O</t>
  </si>
  <si>
    <t>B A L L O T T A G G I O</t>
  </si>
  <si>
    <t>Differenza voti</t>
  </si>
  <si>
    <t>Tot.</t>
  </si>
  <si>
    <t>FORTE</t>
  </si>
  <si>
    <t>MAURA</t>
  </si>
  <si>
    <t>Forte</t>
  </si>
  <si>
    <t>su 49</t>
  </si>
  <si>
    <t>su 37731 iscritti</t>
  </si>
  <si>
    <t>TOT.</t>
  </si>
  <si>
    <t>N. ELETTORI</t>
  </si>
  <si>
    <t>FEMMINE N.</t>
  </si>
  <si>
    <t>TOTALE</t>
  </si>
  <si>
    <t xml:space="preserve">HANNO VOTATO: </t>
  </si>
  <si>
    <t>MASCHI N.</t>
  </si>
  <si>
    <t>(A)</t>
  </si>
  <si>
    <t>TRASMETTE</t>
  </si>
  <si>
    <t>ANGELA POZZATI</t>
  </si>
  <si>
    <t>1 Andrea CORSARO</t>
  </si>
  <si>
    <t>CONTROLLO</t>
  </si>
  <si>
    <t>BALLOTTAGGIO DEL 9 GIUGNO 2019</t>
  </si>
  <si>
    <t>Iscritti</t>
  </si>
  <si>
    <t>Schede Bianche</t>
  </si>
  <si>
    <t>Schede Nulle</t>
  </si>
  <si>
    <t>CANDIDATI SINDACO</t>
  </si>
  <si>
    <t>2 Maura FORTE</t>
  </si>
  <si>
    <t>Andrea CORSARO</t>
  </si>
  <si>
    <t xml:space="preserve">Scrutinio Elezione del Sindaco di domenica 9 GIUGNO 2019 </t>
  </si>
  <si>
    <t>SCHEDE CONTESTATE E NON ATTRIBUITE</t>
  </si>
  <si>
    <t xml:space="preserve">SCHEDE  NULLE </t>
  </si>
  <si>
    <t>N.</t>
  </si>
  <si>
    <t>TOTALE VOTI VALIDI</t>
  </si>
  <si>
    <t xml:space="preserve"> (B)</t>
  </si>
  <si>
    <t>TOTALE VOTI NON VALIDI</t>
  </si>
  <si>
    <t>(C)</t>
  </si>
  <si>
    <t>Schede contestate e non attribuite</t>
  </si>
  <si>
    <t>Elezione diretta del Sindaco - Ballottaggio del 9 Giugno 2019</t>
  </si>
  <si>
    <t>CORSARO</t>
  </si>
  <si>
    <t>ANDREA</t>
  </si>
  <si>
    <t>Corsaro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</si>
</sst>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6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20"/>
      <name val="Times New Roman"/>
      <family val="1"/>
    </font>
    <font>
      <b/>
      <sz val="16"/>
      <color indexed="9"/>
      <name val="Times New Roman"/>
      <family val="1"/>
    </font>
    <font>
      <b/>
      <sz val="9"/>
      <name val="Times New Roman"/>
      <family val="1"/>
    </font>
    <font>
      <sz val="24"/>
      <name val="Times New Roman"/>
      <family val="1"/>
    </font>
    <font>
      <sz val="10"/>
      <color indexed="8"/>
      <name val="Calibri"/>
      <family val="0"/>
    </font>
    <font>
      <b/>
      <sz val="18"/>
      <color indexed="9"/>
      <name val="Arial"/>
      <family val="0"/>
    </font>
    <font>
      <b/>
      <sz val="18"/>
      <color indexed="8"/>
      <name val="Times New Roman"/>
      <family val="0"/>
    </font>
    <font>
      <b/>
      <sz val="20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70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justify" vertical="center"/>
      <protection/>
    </xf>
    <xf numFmtId="0" fontId="4" fillId="33" borderId="0" xfId="0" applyFont="1" applyFill="1" applyAlignment="1" applyProtection="1">
      <alignment horizontal="justify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justify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justify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10" fontId="14" fillId="33" borderId="0" xfId="42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1" fontId="4" fillId="33" borderId="10" xfId="0" applyNumberFormat="1" applyFont="1" applyFill="1" applyBorder="1" applyAlignment="1">
      <alignment horizontal="center" vertical="center"/>
    </xf>
    <xf numFmtId="10" fontId="4" fillId="33" borderId="0" xfId="0" applyNumberFormat="1" applyFont="1" applyFill="1" applyBorder="1" applyAlignment="1">
      <alignment horizontal="center" vertical="center"/>
    </xf>
    <xf numFmtId="0" fontId="20" fillId="33" borderId="0" xfId="48" applyFont="1" applyFill="1">
      <alignment/>
      <protection/>
    </xf>
    <xf numFmtId="0" fontId="20" fillId="0" borderId="0" xfId="48" applyFont="1">
      <alignment/>
      <protection/>
    </xf>
    <xf numFmtId="0" fontId="23" fillId="33" borderId="13" xfId="0" applyFont="1" applyFill="1" applyBorder="1" applyAlignment="1">
      <alignment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0" fontId="10" fillId="33" borderId="14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10" fontId="6" fillId="33" borderId="22" xfId="0" applyNumberFormat="1" applyFont="1" applyFill="1" applyBorder="1" applyAlignment="1">
      <alignment/>
    </xf>
    <xf numFmtId="10" fontId="10" fillId="33" borderId="22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1" fontId="10" fillId="33" borderId="2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3" borderId="24" xfId="0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1" fontId="11" fillId="33" borderId="2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20" xfId="0" applyNumberFormat="1" applyFont="1" applyFill="1" applyBorder="1" applyAlignment="1">
      <alignment horizontal="center" vertical="center"/>
    </xf>
    <xf numFmtId="1" fontId="11" fillId="33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justify" vertical="center" wrapText="1"/>
      <protection/>
    </xf>
    <xf numFmtId="0" fontId="16" fillId="33" borderId="0" xfId="0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14" fillId="36" borderId="0" xfId="0" applyFont="1" applyFill="1" applyAlignment="1">
      <alignment horizontal="center"/>
    </xf>
    <xf numFmtId="0" fontId="20" fillId="36" borderId="0" xfId="48" applyFont="1" applyFill="1">
      <alignment/>
      <protection/>
    </xf>
    <xf numFmtId="0" fontId="21" fillId="36" borderId="0" xfId="48" applyFont="1" applyFill="1" applyBorder="1" applyAlignment="1">
      <alignment horizontal="center"/>
      <protection/>
    </xf>
    <xf numFmtId="10" fontId="22" fillId="36" borderId="0" xfId="48" applyNumberFormat="1" applyFont="1" applyFill="1" applyBorder="1" applyAlignment="1">
      <alignment horizontal="center"/>
      <protection/>
    </xf>
    <xf numFmtId="0" fontId="20" fillId="36" borderId="0" xfId="48" applyFont="1" applyFill="1" applyAlignment="1">
      <alignment horizontal="left"/>
      <protection/>
    </xf>
    <xf numFmtId="10" fontId="20" fillId="36" borderId="0" xfId="48" applyNumberFormat="1" applyFont="1" applyFill="1">
      <alignment/>
      <protection/>
    </xf>
    <xf numFmtId="0" fontId="6" fillId="36" borderId="0" xfId="48" applyFont="1" applyFill="1">
      <alignment/>
      <protection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 locked="0"/>
    </xf>
    <xf numFmtId="0" fontId="68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4" fillId="37" borderId="0" xfId="0" applyFont="1" applyFill="1" applyAlignment="1">
      <alignment horizontal="center"/>
    </xf>
    <xf numFmtId="0" fontId="14" fillId="36" borderId="0" xfId="0" applyFont="1" applyFill="1" applyBorder="1" applyAlignment="1" applyProtection="1">
      <alignment horizontal="center"/>
      <protection/>
    </xf>
    <xf numFmtId="0" fontId="23" fillId="33" borderId="1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10" fontId="23" fillId="33" borderId="13" xfId="42" applyNumberFormat="1" applyFont="1" applyFill="1" applyBorder="1" applyAlignment="1">
      <alignment horizontal="center" vertical="center"/>
    </xf>
    <xf numFmtId="10" fontId="23" fillId="33" borderId="11" xfId="42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/>
    </xf>
    <xf numFmtId="0" fontId="24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left"/>
    </xf>
    <xf numFmtId="0" fontId="10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1" fontId="11" fillId="33" borderId="28" xfId="0" applyNumberFormat="1" applyFont="1" applyFill="1" applyBorder="1" applyAlignment="1">
      <alignment horizontal="center" vertical="center"/>
    </xf>
    <xf numFmtId="1" fontId="11" fillId="33" borderId="29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top"/>
    </xf>
    <xf numFmtId="0" fontId="10" fillId="33" borderId="20" xfId="0" applyFont="1" applyFill="1" applyBorder="1" applyAlignment="1">
      <alignment horizontal="center" vertical="top"/>
    </xf>
    <xf numFmtId="0" fontId="10" fillId="33" borderId="21" xfId="0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grafic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5675"/>
          <c:w val="0.8695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('Riepil. voti Sindaco'!$B$15,'Riepil. voti Sindaco'!$B$17)</c:f>
              <c:strCache>
                <c:ptCount val="2"/>
                <c:pt idx="0">
                  <c:v>1 Andrea CORSARO</c:v>
                </c:pt>
                <c:pt idx="1">
                  <c:v>2 Maura FORTE</c:v>
                </c:pt>
              </c:strCache>
            </c:strRef>
          </c:cat>
          <c:val>
            <c:numRef>
              <c:f>('Riepil. voti Sindaco'!$C$15,'Riepil. voti Sindaco'!$C$17)</c:f>
              <c:numCache>
                <c:ptCount val="2"/>
                <c:pt idx="0">
                  <c:v>9450</c:v>
                </c:pt>
                <c:pt idx="1">
                  <c:v>7796</c:v>
                </c:pt>
              </c:numCache>
            </c:numRef>
          </c:val>
        </c:ser>
        <c:ser>
          <c:idx val="1"/>
          <c:order val="1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path path="rect">
                  <a:fillToRect l="100000" t="100000"/>
                </a:path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('Riepil. voti Sindaco'!$B$15,'Riepil. voti Sindaco'!$B$17)</c:f>
              <c:strCache>
                <c:ptCount val="2"/>
                <c:pt idx="0">
                  <c:v>1 Andrea CORSARO</c:v>
                </c:pt>
                <c:pt idx="1">
                  <c:v>2 Maura FORTE</c:v>
                </c:pt>
              </c:strCache>
            </c:strRef>
          </c:cat>
          <c:val>
            <c:numRef>
              <c:f>('Riepil. voti Sindaco'!$D$15,'Riepil. voti Sindaco'!$D$17)</c:f>
              <c:numCache>
                <c:ptCount val="2"/>
                <c:pt idx="0">
                  <c:v>0.5479531485561869</c:v>
                </c:pt>
                <c:pt idx="1">
                  <c:v>0.45204685144381307</c:v>
                </c:pt>
              </c:numCache>
            </c:numRef>
          </c:val>
        </c:ser>
        <c:overlap val="-10"/>
        <c:gapWidth val="400"/>
        <c:axId val="63299407"/>
        <c:axId val="32823752"/>
      </c:barChart>
      <c:catAx>
        <c:axId val="63299407"/>
        <c:scaling>
          <c:orientation val="maxMin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2823752"/>
        <c:crosses val="autoZero"/>
        <c:auto val="1"/>
        <c:lblOffset val="50"/>
        <c:tickLblSkip val="1"/>
        <c:noMultiLvlLbl val="0"/>
      </c:catAx>
      <c:valAx>
        <c:axId val="32823752"/>
        <c:scaling>
          <c:orientation val="minMax"/>
        </c:scaling>
        <c:axPos val="t"/>
        <c:delete val="1"/>
        <c:majorTickMark val="out"/>
        <c:minorTickMark val="none"/>
        <c:tickLblPos val="nextTo"/>
        <c:crossAx val="63299407"/>
        <c:crossesAt val="1"/>
        <c:crossBetween val="between"/>
        <c:dispUnits/>
      </c:valAx>
      <c:spPr>
        <a:noFill/>
        <a:ln w="254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Sezioni scrutinate</a:t>
            </a:r>
          </a:p>
        </c:rich>
      </c:tx>
      <c:layout>
        <c:manualLayout>
          <c:xMode val="factor"/>
          <c:yMode val="factor"/>
          <c:x val="0.00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5295"/>
          <c:w val="0.87075"/>
          <c:h val="0.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val>
            <c:numRef>
              <c:f>'Raccolta Voti'!$C$27</c:f>
              <c:numCache>
                <c:ptCount val="1"/>
                <c:pt idx="0">
                  <c:v>49</c:v>
                </c:pt>
              </c:numCache>
            </c:numRef>
          </c:val>
        </c:ser>
        <c:overlap val="-8"/>
        <c:gapWidth val="0"/>
        <c:axId val="26978313"/>
        <c:axId val="41478226"/>
      </c:barChart>
      <c:catAx>
        <c:axId val="26978313"/>
        <c:scaling>
          <c:orientation val="minMax"/>
        </c:scaling>
        <c:axPos val="l"/>
        <c:delete val="1"/>
        <c:majorTickMark val="out"/>
        <c:minorTickMark val="none"/>
        <c:tickLblPos val="nextTo"/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  <c:max val="49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783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Voti non validi</a:t>
            </a:r>
          </a:p>
        </c:rich>
      </c:tx>
      <c:layout>
        <c:manualLayout>
          <c:xMode val="factor"/>
          <c:yMode val="factor"/>
          <c:x val="-0.0545"/>
          <c:y val="-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34025"/>
          <c:w val="0.932"/>
          <c:h val="0.5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'Raccolta Voti'!$B$19</c:f>
              <c:strCache>
                <c:ptCount val="1"/>
                <c:pt idx="0">
                  <c:v>Schede Bianche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'Raccolta Voti'!$C$19</c:f>
              <c:numCache>
                <c:ptCount val="1"/>
                <c:pt idx="0">
                  <c:v>130</c:v>
                </c:pt>
              </c:numCache>
            </c:numRef>
          </c:val>
        </c:ser>
        <c:ser>
          <c:idx val="1"/>
          <c:order val="1"/>
          <c:tx>
            <c:strRef>
              <c:f>'Raccolta Voti'!$B$20</c:f>
              <c:strCache>
                <c:ptCount val="1"/>
                <c:pt idx="0">
                  <c:v>Schede Nulle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'Raccolta Voti'!$C$20</c:f>
              <c:numCache>
                <c:ptCount val="1"/>
                <c:pt idx="0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'Raccolta Voti'!$B$21</c:f>
              <c:strCache>
                <c:ptCount val="1"/>
                <c:pt idx="0">
                  <c:v>Schede contestate e non attribuite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'Raccolta Voti'!$C$21</c:f>
              <c:numCache>
                <c:ptCount val="1"/>
                <c:pt idx="0">
                  <c:v>2</c:v>
                </c:pt>
              </c:numCache>
            </c:numRef>
          </c:val>
        </c:ser>
        <c:overlap val="-43"/>
        <c:gapWidth val="218"/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80808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delete val="1"/>
        <c:majorTickMark val="out"/>
        <c:minorTickMark val="none"/>
        <c:tickLblPos val="nextTo"/>
        <c:crossAx val="37759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1</xdr:row>
      <xdr:rowOff>47625</xdr:rowOff>
    </xdr:from>
    <xdr:to>
      <xdr:col>6</xdr:col>
      <xdr:colOff>285750</xdr:colOff>
      <xdr:row>3</xdr:row>
      <xdr:rowOff>123825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7650"/>
          <a:ext cx="495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6</xdr:col>
      <xdr:colOff>9525</xdr:colOff>
      <xdr:row>2</xdr:row>
      <xdr:rowOff>200025</xdr:rowOff>
    </xdr:to>
    <xdr:pic>
      <xdr:nvPicPr>
        <xdr:cNvPr id="1" name="Picture 23" descr="CedCit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0"/>
          <a:ext cx="6096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828675</xdr:colOff>
      <xdr:row>14</xdr:row>
      <xdr:rowOff>609600</xdr:rowOff>
    </xdr:from>
    <xdr:to>
      <xdr:col>1</xdr:col>
      <xdr:colOff>1457325</xdr:colOff>
      <xdr:row>15</xdr:row>
      <xdr:rowOff>609600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42576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14</xdr:row>
      <xdr:rowOff>609600</xdr:rowOff>
    </xdr:from>
    <xdr:to>
      <xdr:col>1</xdr:col>
      <xdr:colOff>2209800</xdr:colOff>
      <xdr:row>15</xdr:row>
      <xdr:rowOff>609600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2576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2343150</xdr:colOff>
      <xdr:row>14</xdr:row>
      <xdr:rowOff>609600</xdr:rowOff>
    </xdr:from>
    <xdr:to>
      <xdr:col>1</xdr:col>
      <xdr:colOff>2981325</xdr:colOff>
      <xdr:row>15</xdr:row>
      <xdr:rowOff>609600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42576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16</xdr:row>
      <xdr:rowOff>600075</xdr:rowOff>
    </xdr:from>
    <xdr:to>
      <xdr:col>1</xdr:col>
      <xdr:colOff>1457325</xdr:colOff>
      <xdr:row>17</xdr:row>
      <xdr:rowOff>600075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55245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1581150</xdr:colOff>
      <xdr:row>16</xdr:row>
      <xdr:rowOff>600075</xdr:rowOff>
    </xdr:from>
    <xdr:to>
      <xdr:col>1</xdr:col>
      <xdr:colOff>2219325</xdr:colOff>
      <xdr:row>17</xdr:row>
      <xdr:rowOff>600075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55245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2343150</xdr:colOff>
      <xdr:row>16</xdr:row>
      <xdr:rowOff>600075</xdr:rowOff>
    </xdr:from>
    <xdr:to>
      <xdr:col>1</xdr:col>
      <xdr:colOff>2971800</xdr:colOff>
      <xdr:row>17</xdr:row>
      <xdr:rowOff>600075</xdr:rowOff>
    </xdr:to>
    <xdr:pic>
      <xdr:nvPicPr>
        <xdr:cNvPr id="7" name="Immagin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05075" y="5524500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0.38</cdr:y>
    </cdr:from>
    <cdr:to>
      <cdr:x>0.592</cdr:x>
      <cdr:y>0.47975</cdr:y>
    </cdr:to>
    <cdr:grpSp>
      <cdr:nvGrpSpPr>
        <cdr:cNvPr id="1" name="Gruppo 35"/>
        <cdr:cNvGrpSpPr>
          <a:grpSpLocks/>
        </cdr:cNvGrpSpPr>
      </cdr:nvGrpSpPr>
      <cdr:grpSpPr>
        <a:xfrm>
          <a:off x="3667125" y="2647950"/>
          <a:ext cx="2314575" cy="695325"/>
          <a:chOff x="4252382" y="2623904"/>
          <a:chExt cx="2215200" cy="691200"/>
        </a:xfrm>
        <a:solidFill>
          <a:srgbClr val="FFFFFF"/>
        </a:solidFill>
      </cdr:grpSpPr>
      <cdr:pic>
        <cdr:nvPicPr>
          <cdr:cNvPr id="2" name="Immagine 21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4252382" y="2573275"/>
            <a:ext cx="691142" cy="691200"/>
          </a:xfrm>
          <a:prstGeom prst="rect">
            <a:avLst/>
          </a:prstGeom>
          <a:noFill/>
          <a:ln w="9525" cmpd="sng">
            <a:noFill/>
          </a:ln>
        </cdr:spPr>
      </cdr:pic>
      <cdr:pic>
        <cdr:nvPicPr>
          <cdr:cNvPr id="3" name="Immagine 22"/>
          <cdr:cNvPicPr preferRelativeResize="1">
            <a:picLocks noChangeAspect="1"/>
          </cdr:cNvPicPr>
        </cdr:nvPicPr>
        <cdr:blipFill>
          <a:blip r:embed="rId2"/>
          <a:stretch>
            <a:fillRect/>
          </a:stretch>
        </cdr:blipFill>
        <cdr:spPr>
          <a:xfrm>
            <a:off x="4963461" y="2573275"/>
            <a:ext cx="680620" cy="691200"/>
          </a:xfrm>
          <a:prstGeom prst="rect">
            <a:avLst/>
          </a:prstGeom>
          <a:noFill/>
          <a:ln w="9525" cmpd="sng">
            <a:noFill/>
          </a:ln>
        </cdr:spPr>
      </cdr:pic>
      <cdr:pic>
        <cdr:nvPicPr>
          <cdr:cNvPr id="4" name="Immagine 23"/>
          <cdr:cNvPicPr preferRelativeResize="1">
            <a:picLocks noChangeAspect="1"/>
          </cdr:cNvPicPr>
        </cdr:nvPicPr>
        <cdr:blipFill>
          <a:blip r:embed="rId3"/>
          <a:stretch>
            <a:fillRect/>
          </a:stretch>
        </cdr:blipFill>
        <cdr:spPr>
          <a:xfrm>
            <a:off x="5725490" y="2573275"/>
            <a:ext cx="691142" cy="691200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  <cdr:relSizeAnchor xmlns:cdr="http://schemas.openxmlformats.org/drawingml/2006/chartDrawing">
    <cdr:from>
      <cdr:x>0.363</cdr:x>
      <cdr:y>0.8005</cdr:y>
    </cdr:from>
    <cdr:to>
      <cdr:x>0.59075</cdr:x>
      <cdr:y>0.90025</cdr:y>
    </cdr:to>
    <cdr:grpSp>
      <cdr:nvGrpSpPr>
        <cdr:cNvPr id="5" name="Gruppo 36"/>
        <cdr:cNvGrpSpPr>
          <a:grpSpLocks/>
        </cdr:cNvGrpSpPr>
      </cdr:nvGrpSpPr>
      <cdr:grpSpPr>
        <a:xfrm>
          <a:off x="3667125" y="5591175"/>
          <a:ext cx="2305050" cy="695325"/>
          <a:chOff x="4135966" y="5458882"/>
          <a:chExt cx="2204885" cy="691200"/>
        </a:xfrm>
        <a:solidFill>
          <a:srgbClr val="FFFFFF"/>
        </a:solidFill>
      </cdr:grpSpPr>
      <cdr:pic>
        <cdr:nvPicPr>
          <cdr:cNvPr id="6" name="Immagine 24"/>
          <cdr:cNvPicPr preferRelativeResize="1">
            <a:picLocks noChangeAspect="1"/>
          </cdr:cNvPicPr>
        </cdr:nvPicPr>
        <cdr:blipFill>
          <a:blip r:embed="rId4"/>
          <a:stretch>
            <a:fillRect/>
          </a:stretch>
        </cdr:blipFill>
        <cdr:spPr>
          <a:xfrm>
            <a:off x="4135966" y="5408253"/>
            <a:ext cx="691231" cy="691200"/>
          </a:xfrm>
          <a:prstGeom prst="rect">
            <a:avLst/>
          </a:prstGeom>
          <a:noFill/>
          <a:ln w="9525" cmpd="sng">
            <a:noFill/>
          </a:ln>
        </cdr:spPr>
      </cdr:pic>
      <cdr:pic>
        <cdr:nvPicPr>
          <cdr:cNvPr id="7" name="Immagine 25"/>
          <cdr:cNvPicPr preferRelativeResize="1">
            <a:picLocks noChangeAspect="1"/>
          </cdr:cNvPicPr>
        </cdr:nvPicPr>
        <cdr:blipFill>
          <a:blip r:embed="rId5"/>
          <a:stretch>
            <a:fillRect/>
          </a:stretch>
        </cdr:blipFill>
        <cdr:spPr>
          <a:xfrm>
            <a:off x="4847041" y="5408253"/>
            <a:ext cx="691231" cy="691200"/>
          </a:xfrm>
          <a:prstGeom prst="rect">
            <a:avLst/>
          </a:prstGeom>
          <a:noFill/>
          <a:ln w="9525" cmpd="sng">
            <a:noFill/>
          </a:ln>
        </cdr:spPr>
      </cdr:pic>
      <cdr:pic>
        <cdr:nvPicPr>
          <cdr:cNvPr id="8" name="Immagine 26"/>
          <cdr:cNvPicPr preferRelativeResize="1">
            <a:picLocks noChangeAspect="1"/>
          </cdr:cNvPicPr>
        </cdr:nvPicPr>
        <cdr:blipFill>
          <a:blip r:embed="rId6"/>
          <a:stretch>
            <a:fillRect/>
          </a:stretch>
        </cdr:blipFill>
        <cdr:spPr>
          <a:xfrm>
            <a:off x="5609380" y="5408253"/>
            <a:ext cx="680758" cy="691200"/>
          </a:xfrm>
          <a:prstGeom prst="rect">
            <a:avLst/>
          </a:prstGeom>
          <a:noFill/>
          <a:ln w="9525" cmpd="sng">
            <a:noFill/>
          </a:ln>
        </cdr:spPr>
      </cdr:pic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114300</xdr:rowOff>
    </xdr:from>
    <xdr:to>
      <xdr:col>14</xdr:col>
      <xdr:colOff>66675</xdr:colOff>
      <xdr:row>40</xdr:row>
      <xdr:rowOff>19050</xdr:rowOff>
    </xdr:to>
    <xdr:graphicFrame>
      <xdr:nvGraphicFramePr>
        <xdr:cNvPr id="1" name="Grafico 1"/>
        <xdr:cNvGraphicFramePr/>
      </xdr:nvGraphicFramePr>
      <xdr:xfrm>
        <a:off x="142875" y="1590675"/>
        <a:ext cx="101155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41</xdr:row>
      <xdr:rowOff>133350</xdr:rowOff>
    </xdr:from>
    <xdr:to>
      <xdr:col>17</xdr:col>
      <xdr:colOff>209550</xdr:colOff>
      <xdr:row>47</xdr:row>
      <xdr:rowOff>85725</xdr:rowOff>
    </xdr:to>
    <xdr:graphicFrame>
      <xdr:nvGraphicFramePr>
        <xdr:cNvPr id="2" name="Grafico 2"/>
        <xdr:cNvGraphicFramePr/>
      </xdr:nvGraphicFramePr>
      <xdr:xfrm>
        <a:off x="104775" y="8886825"/>
        <a:ext cx="1299210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114300</xdr:colOff>
      <xdr:row>25</xdr:row>
      <xdr:rowOff>161925</xdr:rowOff>
    </xdr:from>
    <xdr:to>
      <xdr:col>18</xdr:col>
      <xdr:colOff>857250</xdr:colOff>
      <xdr:row>38</xdr:row>
      <xdr:rowOff>114300</xdr:rowOff>
    </xdr:to>
    <xdr:graphicFrame>
      <xdr:nvGraphicFramePr>
        <xdr:cNvPr id="3" name="Grafico 4"/>
        <xdr:cNvGraphicFramePr/>
      </xdr:nvGraphicFramePr>
      <xdr:xfrm>
        <a:off x="10306050" y="5867400"/>
        <a:ext cx="40481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18</xdr:col>
      <xdr:colOff>228600</xdr:colOff>
      <xdr:row>0</xdr:row>
      <xdr:rowOff>57150</xdr:rowOff>
    </xdr:from>
    <xdr:to>
      <xdr:col>18</xdr:col>
      <xdr:colOff>933450</xdr:colOff>
      <xdr:row>2</xdr:row>
      <xdr:rowOff>228600</xdr:rowOff>
    </xdr:to>
    <xdr:pic>
      <xdr:nvPicPr>
        <xdr:cNvPr id="4" name="Picture 4" descr="CedCit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25525" y="57150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457200</xdr:colOff>
      <xdr:row>2</xdr:row>
      <xdr:rowOff>0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9525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0</xdr:rowOff>
    </xdr:from>
    <xdr:to>
      <xdr:col>1</xdr:col>
      <xdr:colOff>419100</xdr:colOff>
      <xdr:row>3</xdr:row>
      <xdr:rowOff>9525</xdr:rowOff>
    </xdr:to>
    <xdr:pic>
      <xdr:nvPicPr>
        <xdr:cNvPr id="1" name="Picture 6" descr="CedCitt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71450"/>
          <a:ext cx="361950" cy="390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7"/>
  <sheetViews>
    <sheetView tabSelected="1" zoomScalePageLayoutView="0" workbookViewId="0" topLeftCell="A1">
      <pane xSplit="3" topLeftCell="R1" activePane="topRight" state="frozen"/>
      <selection pane="topLeft" activeCell="A1" sqref="A1"/>
      <selection pane="topRight" activeCell="Y21" sqref="Y21"/>
    </sheetView>
  </sheetViews>
  <sheetFormatPr defaultColWidth="9.140625" defaultRowHeight="12.75"/>
  <cols>
    <col min="1" max="1" width="9.421875" style="100" customWidth="1"/>
    <col min="2" max="2" width="31.28125" style="100" customWidth="1"/>
    <col min="3" max="3" width="7.7109375" style="100" customWidth="1"/>
    <col min="4" max="52" width="5.7109375" style="100" customWidth="1"/>
    <col min="53" max="16384" width="8.8515625" style="100" customWidth="1"/>
  </cols>
  <sheetData>
    <row r="2" spans="1:8" s="47" customFormat="1" ht="18.75">
      <c r="A2" s="99" t="s">
        <v>15</v>
      </c>
      <c r="C2" s="100"/>
      <c r="D2" s="100"/>
      <c r="E2" s="100"/>
      <c r="F2" s="100"/>
      <c r="G2" s="100"/>
      <c r="H2" s="100"/>
    </row>
    <row r="3" spans="1:8" s="47" customFormat="1" ht="18.75">
      <c r="A3" s="99" t="s">
        <v>18</v>
      </c>
      <c r="C3" s="100"/>
      <c r="D3" s="100"/>
      <c r="E3" s="100"/>
      <c r="F3" s="100"/>
      <c r="G3" s="100"/>
      <c r="H3" s="100"/>
    </row>
    <row r="4" spans="1:8" s="47" customFormat="1" ht="18.75">
      <c r="A4" s="99" t="s">
        <v>59</v>
      </c>
      <c r="C4" s="100"/>
      <c r="D4" s="100"/>
      <c r="E4" s="100"/>
      <c r="F4" s="100"/>
      <c r="G4" s="100"/>
      <c r="H4" s="100"/>
    </row>
    <row r="5" spans="2:8" s="47" customFormat="1" ht="17.25">
      <c r="B5" s="99"/>
      <c r="C5" s="100"/>
      <c r="D5" s="100"/>
      <c r="E5" s="100"/>
      <c r="F5" s="100"/>
      <c r="G5" s="100"/>
      <c r="H5" s="100"/>
    </row>
    <row r="6" spans="2:52" ht="15">
      <c r="B6" s="102" t="s">
        <v>5</v>
      </c>
      <c r="C6" s="115" t="s">
        <v>30</v>
      </c>
      <c r="D6" s="106">
        <v>1</v>
      </c>
      <c r="E6" s="106">
        <v>2</v>
      </c>
      <c r="F6" s="106">
        <v>3</v>
      </c>
      <c r="G6" s="106">
        <v>4</v>
      </c>
      <c r="H6" s="106">
        <v>5</v>
      </c>
      <c r="I6" s="106">
        <v>6</v>
      </c>
      <c r="J6" s="106">
        <v>7</v>
      </c>
      <c r="K6" s="106">
        <v>8</v>
      </c>
      <c r="L6" s="106">
        <v>9</v>
      </c>
      <c r="M6" s="106">
        <v>10</v>
      </c>
      <c r="N6" s="106">
        <v>11</v>
      </c>
      <c r="O6" s="106">
        <v>12</v>
      </c>
      <c r="P6" s="106">
        <v>13</v>
      </c>
      <c r="Q6" s="106">
        <v>14</v>
      </c>
      <c r="R6" s="106">
        <v>15</v>
      </c>
      <c r="S6" s="106">
        <v>16</v>
      </c>
      <c r="T6" s="106">
        <v>17</v>
      </c>
      <c r="U6" s="106">
        <v>18</v>
      </c>
      <c r="V6" s="106">
        <v>19</v>
      </c>
      <c r="W6" s="106">
        <v>20</v>
      </c>
      <c r="X6" s="106">
        <v>21</v>
      </c>
      <c r="Y6" s="106">
        <v>22</v>
      </c>
      <c r="Z6" s="106">
        <v>23</v>
      </c>
      <c r="AA6" s="106">
        <v>24</v>
      </c>
      <c r="AB6" s="106">
        <v>25</v>
      </c>
      <c r="AC6" s="106">
        <v>26</v>
      </c>
      <c r="AD6" s="106">
        <v>27</v>
      </c>
      <c r="AE6" s="106">
        <v>28</v>
      </c>
      <c r="AF6" s="106">
        <v>29</v>
      </c>
      <c r="AG6" s="106">
        <v>30</v>
      </c>
      <c r="AH6" s="106">
        <v>31</v>
      </c>
      <c r="AI6" s="106">
        <v>32</v>
      </c>
      <c r="AJ6" s="106">
        <v>33</v>
      </c>
      <c r="AK6" s="106">
        <v>34</v>
      </c>
      <c r="AL6" s="106">
        <v>35</v>
      </c>
      <c r="AM6" s="106">
        <v>36</v>
      </c>
      <c r="AN6" s="106">
        <v>37</v>
      </c>
      <c r="AO6" s="106">
        <v>38</v>
      </c>
      <c r="AP6" s="106">
        <v>39</v>
      </c>
      <c r="AQ6" s="106">
        <v>40</v>
      </c>
      <c r="AR6" s="106">
        <v>41</v>
      </c>
      <c r="AS6" s="106">
        <v>42</v>
      </c>
      <c r="AT6" s="106">
        <v>43</v>
      </c>
      <c r="AU6" s="106">
        <v>44</v>
      </c>
      <c r="AV6" s="106">
        <v>45</v>
      </c>
      <c r="AW6" s="106">
        <v>46</v>
      </c>
      <c r="AX6" s="106">
        <v>47</v>
      </c>
      <c r="AY6" s="106">
        <v>48</v>
      </c>
      <c r="AZ6" s="106">
        <v>49</v>
      </c>
    </row>
    <row r="7" spans="1:52" ht="18.75" customHeight="1">
      <c r="A7" s="107" t="s">
        <v>60</v>
      </c>
      <c r="B7" s="100" t="s">
        <v>0</v>
      </c>
      <c r="C7" s="100">
        <f>SUM(D7:AZ7)</f>
        <v>17504</v>
      </c>
      <c r="D7" s="108">
        <v>528</v>
      </c>
      <c r="E7" s="108">
        <v>308</v>
      </c>
      <c r="F7" s="108">
        <v>395</v>
      </c>
      <c r="G7" s="108">
        <v>342</v>
      </c>
      <c r="H7" s="108">
        <v>326</v>
      </c>
      <c r="I7" s="108">
        <v>368</v>
      </c>
      <c r="J7" s="108">
        <v>267</v>
      </c>
      <c r="K7" s="108">
        <v>364</v>
      </c>
      <c r="L7" s="108">
        <v>470</v>
      </c>
      <c r="M7" s="108">
        <v>387</v>
      </c>
      <c r="N7" s="108">
        <v>361</v>
      </c>
      <c r="O7" s="108">
        <v>365</v>
      </c>
      <c r="P7" s="108">
        <v>367</v>
      </c>
      <c r="Q7" s="108">
        <v>368</v>
      </c>
      <c r="R7" s="108">
        <v>312</v>
      </c>
      <c r="S7" s="108">
        <v>331</v>
      </c>
      <c r="T7" s="108">
        <v>291</v>
      </c>
      <c r="U7" s="108">
        <v>322</v>
      </c>
      <c r="V7" s="108">
        <v>350</v>
      </c>
      <c r="W7" s="108">
        <v>377</v>
      </c>
      <c r="X7" s="108">
        <v>376</v>
      </c>
      <c r="Y7" s="108">
        <v>339</v>
      </c>
      <c r="Z7" s="108">
        <v>324</v>
      </c>
      <c r="AA7" s="108">
        <v>438</v>
      </c>
      <c r="AB7" s="108">
        <v>430</v>
      </c>
      <c r="AC7" s="108">
        <v>400</v>
      </c>
      <c r="AD7" s="108">
        <v>326</v>
      </c>
      <c r="AE7" s="108">
        <v>308</v>
      </c>
      <c r="AF7" s="108">
        <v>295</v>
      </c>
      <c r="AG7" s="108">
        <v>337</v>
      </c>
      <c r="AH7" s="108">
        <v>375</v>
      </c>
      <c r="AI7" s="108">
        <v>283</v>
      </c>
      <c r="AJ7" s="108">
        <v>375</v>
      </c>
      <c r="AK7" s="108">
        <v>327</v>
      </c>
      <c r="AL7" s="108">
        <v>0</v>
      </c>
      <c r="AM7" s="108">
        <v>590</v>
      </c>
      <c r="AN7" s="108">
        <v>394</v>
      </c>
      <c r="AO7" s="108">
        <v>395</v>
      </c>
      <c r="AP7" s="108">
        <v>345</v>
      </c>
      <c r="AQ7" s="108">
        <v>325</v>
      </c>
      <c r="AR7" s="108">
        <v>342</v>
      </c>
      <c r="AS7" s="108">
        <v>313</v>
      </c>
      <c r="AT7" s="108">
        <v>299</v>
      </c>
      <c r="AU7" s="108">
        <v>401</v>
      </c>
      <c r="AV7" s="108">
        <v>379</v>
      </c>
      <c r="AW7" s="108">
        <v>349</v>
      </c>
      <c r="AX7" s="108">
        <v>448</v>
      </c>
      <c r="AY7" s="108">
        <v>299</v>
      </c>
      <c r="AZ7" s="108">
        <v>493</v>
      </c>
    </row>
    <row r="8" spans="2:52" ht="18.75" customHeight="1">
      <c r="B8" s="100" t="s">
        <v>1</v>
      </c>
      <c r="C8" s="100">
        <f>SUM(D8:AZ8)</f>
        <v>19718</v>
      </c>
      <c r="D8" s="108">
        <v>545</v>
      </c>
      <c r="E8" s="108">
        <v>451</v>
      </c>
      <c r="F8" s="108">
        <v>405</v>
      </c>
      <c r="G8" s="108">
        <v>410</v>
      </c>
      <c r="H8" s="108">
        <v>351</v>
      </c>
      <c r="I8" s="108">
        <v>395</v>
      </c>
      <c r="J8" s="108">
        <v>290</v>
      </c>
      <c r="K8" s="108">
        <v>394</v>
      </c>
      <c r="L8" s="108">
        <v>516</v>
      </c>
      <c r="M8" s="108">
        <v>439</v>
      </c>
      <c r="N8" s="108">
        <v>425</v>
      </c>
      <c r="O8" s="108">
        <v>447</v>
      </c>
      <c r="P8" s="108">
        <v>433</v>
      </c>
      <c r="Q8" s="108">
        <v>446</v>
      </c>
      <c r="R8" s="108">
        <v>406</v>
      </c>
      <c r="S8" s="108">
        <v>434</v>
      </c>
      <c r="T8" s="108">
        <v>383</v>
      </c>
      <c r="U8" s="108">
        <v>373</v>
      </c>
      <c r="V8" s="108">
        <v>401</v>
      </c>
      <c r="W8" s="108">
        <v>396</v>
      </c>
      <c r="X8" s="108">
        <v>392</v>
      </c>
      <c r="Y8" s="108">
        <v>349</v>
      </c>
      <c r="Z8" s="108">
        <v>356</v>
      </c>
      <c r="AA8" s="108">
        <v>481</v>
      </c>
      <c r="AB8" s="108">
        <v>458</v>
      </c>
      <c r="AC8" s="108">
        <v>446</v>
      </c>
      <c r="AD8" s="108">
        <v>350</v>
      </c>
      <c r="AE8" s="108">
        <v>326</v>
      </c>
      <c r="AF8" s="108">
        <v>336</v>
      </c>
      <c r="AG8" s="108">
        <v>375</v>
      </c>
      <c r="AH8" s="108">
        <v>390</v>
      </c>
      <c r="AI8" s="108">
        <v>332</v>
      </c>
      <c r="AJ8" s="108">
        <v>416</v>
      </c>
      <c r="AK8" s="108">
        <v>399</v>
      </c>
      <c r="AL8" s="108">
        <v>0</v>
      </c>
      <c r="AM8" s="108">
        <v>602</v>
      </c>
      <c r="AN8" s="108">
        <v>463</v>
      </c>
      <c r="AO8" s="108">
        <v>433</v>
      </c>
      <c r="AP8" s="108">
        <v>362</v>
      </c>
      <c r="AQ8" s="108">
        <v>356</v>
      </c>
      <c r="AR8" s="108">
        <v>353</v>
      </c>
      <c r="AS8" s="108">
        <v>338</v>
      </c>
      <c r="AT8" s="108">
        <v>344</v>
      </c>
      <c r="AU8" s="108">
        <v>443</v>
      </c>
      <c r="AV8" s="108">
        <v>460</v>
      </c>
      <c r="AW8" s="108">
        <v>428</v>
      </c>
      <c r="AX8" s="108">
        <v>480</v>
      </c>
      <c r="AY8" s="108">
        <v>386</v>
      </c>
      <c r="AZ8" s="108">
        <v>524</v>
      </c>
    </row>
    <row r="9" spans="2:52" s="104" customFormat="1" ht="18.75" customHeight="1">
      <c r="B9" s="109" t="s">
        <v>3</v>
      </c>
      <c r="C9" s="104">
        <f>SUM(C7:C8)</f>
        <v>37222</v>
      </c>
      <c r="D9" s="110">
        <f>SUM(D7:D8)</f>
        <v>1073</v>
      </c>
      <c r="E9" s="110">
        <f aca="true" t="shared" si="0" ref="E9:AX9">SUM(E7:E8)</f>
        <v>759</v>
      </c>
      <c r="F9" s="110">
        <f t="shared" si="0"/>
        <v>800</v>
      </c>
      <c r="G9" s="110">
        <f t="shared" si="0"/>
        <v>752</v>
      </c>
      <c r="H9" s="110">
        <f t="shared" si="0"/>
        <v>677</v>
      </c>
      <c r="I9" s="110">
        <f t="shared" si="0"/>
        <v>763</v>
      </c>
      <c r="J9" s="110">
        <f t="shared" si="0"/>
        <v>557</v>
      </c>
      <c r="K9" s="110">
        <f t="shared" si="0"/>
        <v>758</v>
      </c>
      <c r="L9" s="110">
        <f t="shared" si="0"/>
        <v>986</v>
      </c>
      <c r="M9" s="110">
        <f t="shared" si="0"/>
        <v>826</v>
      </c>
      <c r="N9" s="110">
        <f t="shared" si="0"/>
        <v>786</v>
      </c>
      <c r="O9" s="110">
        <f t="shared" si="0"/>
        <v>812</v>
      </c>
      <c r="P9" s="110">
        <f t="shared" si="0"/>
        <v>800</v>
      </c>
      <c r="Q9" s="110">
        <f t="shared" si="0"/>
        <v>814</v>
      </c>
      <c r="R9" s="110">
        <f t="shared" si="0"/>
        <v>718</v>
      </c>
      <c r="S9" s="110">
        <f t="shared" si="0"/>
        <v>765</v>
      </c>
      <c r="T9" s="110">
        <f t="shared" si="0"/>
        <v>674</v>
      </c>
      <c r="U9" s="110">
        <f t="shared" si="0"/>
        <v>695</v>
      </c>
      <c r="V9" s="110">
        <f t="shared" si="0"/>
        <v>751</v>
      </c>
      <c r="W9" s="110">
        <f t="shared" si="0"/>
        <v>773</v>
      </c>
      <c r="X9" s="110">
        <f t="shared" si="0"/>
        <v>768</v>
      </c>
      <c r="Y9" s="110">
        <f t="shared" si="0"/>
        <v>688</v>
      </c>
      <c r="Z9" s="110">
        <f t="shared" si="0"/>
        <v>680</v>
      </c>
      <c r="AA9" s="110">
        <f t="shared" si="0"/>
        <v>919</v>
      </c>
      <c r="AB9" s="110">
        <f t="shared" si="0"/>
        <v>888</v>
      </c>
      <c r="AC9" s="110">
        <f t="shared" si="0"/>
        <v>846</v>
      </c>
      <c r="AD9" s="110">
        <f t="shared" si="0"/>
        <v>676</v>
      </c>
      <c r="AE9" s="110">
        <f t="shared" si="0"/>
        <v>634</v>
      </c>
      <c r="AF9" s="110">
        <f t="shared" si="0"/>
        <v>631</v>
      </c>
      <c r="AG9" s="110">
        <f t="shared" si="0"/>
        <v>712</v>
      </c>
      <c r="AH9" s="110">
        <f t="shared" si="0"/>
        <v>765</v>
      </c>
      <c r="AI9" s="110">
        <f t="shared" si="0"/>
        <v>615</v>
      </c>
      <c r="AJ9" s="110">
        <f t="shared" si="0"/>
        <v>791</v>
      </c>
      <c r="AK9" s="110">
        <f t="shared" si="0"/>
        <v>726</v>
      </c>
      <c r="AL9" s="110">
        <f t="shared" si="0"/>
        <v>0</v>
      </c>
      <c r="AM9" s="110">
        <f t="shared" si="0"/>
        <v>1192</v>
      </c>
      <c r="AN9" s="110">
        <f t="shared" si="0"/>
        <v>857</v>
      </c>
      <c r="AO9" s="110">
        <f t="shared" si="0"/>
        <v>828</v>
      </c>
      <c r="AP9" s="110">
        <f t="shared" si="0"/>
        <v>707</v>
      </c>
      <c r="AQ9" s="110">
        <f t="shared" si="0"/>
        <v>681</v>
      </c>
      <c r="AR9" s="110">
        <f t="shared" si="0"/>
        <v>695</v>
      </c>
      <c r="AS9" s="110">
        <f t="shared" si="0"/>
        <v>651</v>
      </c>
      <c r="AT9" s="110">
        <f t="shared" si="0"/>
        <v>643</v>
      </c>
      <c r="AU9" s="110">
        <f t="shared" si="0"/>
        <v>844</v>
      </c>
      <c r="AV9" s="110">
        <f t="shared" si="0"/>
        <v>839</v>
      </c>
      <c r="AW9" s="110">
        <f t="shared" si="0"/>
        <v>777</v>
      </c>
      <c r="AX9" s="110">
        <f t="shared" si="0"/>
        <v>928</v>
      </c>
      <c r="AY9" s="110">
        <f>SUM(AY7:AY8)</f>
        <v>685</v>
      </c>
      <c r="AZ9" s="110">
        <f>SUM(AZ7:AZ8)</f>
        <v>1017</v>
      </c>
    </row>
    <row r="10" spans="1:52" ht="18.75" customHeight="1">
      <c r="A10" s="107" t="s">
        <v>2</v>
      </c>
      <c r="B10" s="100" t="s">
        <v>0</v>
      </c>
      <c r="C10" s="100">
        <f>SUM(D10:AZ10)</f>
        <v>8534</v>
      </c>
      <c r="D10" s="103">
        <v>224</v>
      </c>
      <c r="E10" s="103">
        <v>154</v>
      </c>
      <c r="F10" s="103">
        <v>127</v>
      </c>
      <c r="G10" s="103">
        <v>171</v>
      </c>
      <c r="H10" s="103">
        <v>168</v>
      </c>
      <c r="I10" s="103">
        <v>182</v>
      </c>
      <c r="J10" s="103">
        <v>131</v>
      </c>
      <c r="K10" s="103">
        <v>197</v>
      </c>
      <c r="L10" s="103">
        <v>202</v>
      </c>
      <c r="M10" s="103">
        <v>225</v>
      </c>
      <c r="N10" s="103">
        <v>169</v>
      </c>
      <c r="O10" s="103">
        <v>168</v>
      </c>
      <c r="P10" s="103">
        <v>197</v>
      </c>
      <c r="Q10" s="103">
        <v>181</v>
      </c>
      <c r="R10" s="103">
        <v>145</v>
      </c>
      <c r="S10" s="103">
        <v>167</v>
      </c>
      <c r="T10" s="103">
        <v>147</v>
      </c>
      <c r="U10" s="103">
        <v>164</v>
      </c>
      <c r="V10" s="103">
        <v>174</v>
      </c>
      <c r="W10" s="103">
        <v>180</v>
      </c>
      <c r="X10" s="103">
        <v>188</v>
      </c>
      <c r="Y10" s="103">
        <v>165</v>
      </c>
      <c r="Z10" s="103">
        <v>185</v>
      </c>
      <c r="AA10" s="103">
        <v>215</v>
      </c>
      <c r="AB10" s="103">
        <v>193</v>
      </c>
      <c r="AC10" s="103">
        <v>202</v>
      </c>
      <c r="AD10" s="103">
        <v>156</v>
      </c>
      <c r="AE10" s="103">
        <v>109</v>
      </c>
      <c r="AF10" s="103">
        <v>151</v>
      </c>
      <c r="AG10" s="103">
        <v>165</v>
      </c>
      <c r="AH10" s="103">
        <v>185</v>
      </c>
      <c r="AI10" s="103">
        <v>132</v>
      </c>
      <c r="AJ10" s="103">
        <v>188</v>
      </c>
      <c r="AK10" s="103">
        <v>155</v>
      </c>
      <c r="AL10" s="103">
        <v>9</v>
      </c>
      <c r="AM10" s="103">
        <v>280</v>
      </c>
      <c r="AN10" s="103">
        <v>225</v>
      </c>
      <c r="AO10" s="103">
        <v>179</v>
      </c>
      <c r="AP10" s="103">
        <v>128</v>
      </c>
      <c r="AQ10" s="103">
        <v>169</v>
      </c>
      <c r="AR10" s="103">
        <v>166</v>
      </c>
      <c r="AS10" s="103">
        <v>178</v>
      </c>
      <c r="AT10" s="103">
        <v>129</v>
      </c>
      <c r="AU10" s="103">
        <v>204</v>
      </c>
      <c r="AV10" s="103">
        <v>208</v>
      </c>
      <c r="AW10" s="103">
        <v>170</v>
      </c>
      <c r="AX10" s="103">
        <v>233</v>
      </c>
      <c r="AY10" s="103">
        <v>156</v>
      </c>
      <c r="AZ10" s="103">
        <v>238</v>
      </c>
    </row>
    <row r="11" spans="2:52" ht="18.75" customHeight="1">
      <c r="B11" s="100" t="s">
        <v>1</v>
      </c>
      <c r="C11" s="100">
        <f>SUM(D11:AZ11)</f>
        <v>9176</v>
      </c>
      <c r="D11" s="103">
        <v>230</v>
      </c>
      <c r="E11" s="103">
        <v>189</v>
      </c>
      <c r="F11" s="103">
        <v>170</v>
      </c>
      <c r="G11" s="103">
        <v>212</v>
      </c>
      <c r="H11" s="103">
        <v>156</v>
      </c>
      <c r="I11" s="103">
        <v>191</v>
      </c>
      <c r="J11" s="103">
        <v>136</v>
      </c>
      <c r="K11" s="103">
        <v>221</v>
      </c>
      <c r="L11" s="103">
        <v>213</v>
      </c>
      <c r="M11" s="103">
        <v>236</v>
      </c>
      <c r="N11" s="103">
        <v>207</v>
      </c>
      <c r="O11" s="103">
        <v>183</v>
      </c>
      <c r="P11" s="103">
        <v>211</v>
      </c>
      <c r="Q11" s="103">
        <v>209</v>
      </c>
      <c r="R11" s="103">
        <v>188</v>
      </c>
      <c r="S11" s="103">
        <v>212</v>
      </c>
      <c r="T11" s="103">
        <v>188</v>
      </c>
      <c r="U11" s="103">
        <v>175</v>
      </c>
      <c r="V11" s="103">
        <v>199</v>
      </c>
      <c r="W11" s="103">
        <v>192</v>
      </c>
      <c r="X11" s="103">
        <v>171</v>
      </c>
      <c r="Y11" s="103">
        <v>156</v>
      </c>
      <c r="Z11" s="103">
        <v>163</v>
      </c>
      <c r="AA11" s="103">
        <v>232</v>
      </c>
      <c r="AB11" s="103">
        <v>201</v>
      </c>
      <c r="AC11" s="103">
        <v>208</v>
      </c>
      <c r="AD11" s="103">
        <v>148</v>
      </c>
      <c r="AE11" s="103">
        <v>93</v>
      </c>
      <c r="AF11" s="103">
        <v>159</v>
      </c>
      <c r="AG11" s="103">
        <v>175</v>
      </c>
      <c r="AH11" s="103">
        <v>179</v>
      </c>
      <c r="AI11" s="103">
        <v>145</v>
      </c>
      <c r="AJ11" s="103">
        <v>210</v>
      </c>
      <c r="AK11" s="103">
        <v>184</v>
      </c>
      <c r="AL11" s="103">
        <v>13</v>
      </c>
      <c r="AM11" s="103">
        <v>308</v>
      </c>
      <c r="AN11" s="103">
        <v>218</v>
      </c>
      <c r="AO11" s="103">
        <v>179</v>
      </c>
      <c r="AP11" s="103">
        <v>136</v>
      </c>
      <c r="AQ11" s="103">
        <v>160</v>
      </c>
      <c r="AR11" s="103">
        <v>166</v>
      </c>
      <c r="AS11" s="103">
        <v>189</v>
      </c>
      <c r="AT11" s="103">
        <v>155</v>
      </c>
      <c r="AU11" s="103">
        <v>202</v>
      </c>
      <c r="AV11" s="103">
        <v>242</v>
      </c>
      <c r="AW11" s="103">
        <v>192</v>
      </c>
      <c r="AX11" s="103">
        <v>253</v>
      </c>
      <c r="AY11" s="103">
        <v>183</v>
      </c>
      <c r="AZ11" s="103">
        <v>238</v>
      </c>
    </row>
    <row r="12" spans="2:52" s="104" customFormat="1" ht="18.75" customHeight="1">
      <c r="B12" s="109" t="s">
        <v>3</v>
      </c>
      <c r="C12" s="104">
        <f>SUM(C10:C11)</f>
        <v>17710</v>
      </c>
      <c r="D12" s="104">
        <f>SUM(D10:D11)</f>
        <v>454</v>
      </c>
      <c r="E12" s="104">
        <f aca="true" t="shared" si="1" ref="E12:AZ12">SUM(E10:E11)</f>
        <v>343</v>
      </c>
      <c r="F12" s="104">
        <f t="shared" si="1"/>
        <v>297</v>
      </c>
      <c r="G12" s="104">
        <f t="shared" si="1"/>
        <v>383</v>
      </c>
      <c r="H12" s="104">
        <f t="shared" si="1"/>
        <v>324</v>
      </c>
      <c r="I12" s="104">
        <f t="shared" si="1"/>
        <v>373</v>
      </c>
      <c r="J12" s="104">
        <f t="shared" si="1"/>
        <v>267</v>
      </c>
      <c r="K12" s="104">
        <f t="shared" si="1"/>
        <v>418</v>
      </c>
      <c r="L12" s="104">
        <f t="shared" si="1"/>
        <v>415</v>
      </c>
      <c r="M12" s="104">
        <f t="shared" si="1"/>
        <v>461</v>
      </c>
      <c r="N12" s="104">
        <f t="shared" si="1"/>
        <v>376</v>
      </c>
      <c r="O12" s="104">
        <f t="shared" si="1"/>
        <v>351</v>
      </c>
      <c r="P12" s="104">
        <f t="shared" si="1"/>
        <v>408</v>
      </c>
      <c r="Q12" s="104">
        <f t="shared" si="1"/>
        <v>390</v>
      </c>
      <c r="R12" s="104">
        <f t="shared" si="1"/>
        <v>333</v>
      </c>
      <c r="S12" s="104">
        <f t="shared" si="1"/>
        <v>379</v>
      </c>
      <c r="T12" s="104">
        <f t="shared" si="1"/>
        <v>335</v>
      </c>
      <c r="U12" s="104">
        <f t="shared" si="1"/>
        <v>339</v>
      </c>
      <c r="V12" s="104">
        <f t="shared" si="1"/>
        <v>373</v>
      </c>
      <c r="W12" s="104">
        <f t="shared" si="1"/>
        <v>372</v>
      </c>
      <c r="X12" s="104">
        <f t="shared" si="1"/>
        <v>359</v>
      </c>
      <c r="Y12" s="104">
        <f t="shared" si="1"/>
        <v>321</v>
      </c>
      <c r="Z12" s="104">
        <f t="shared" si="1"/>
        <v>348</v>
      </c>
      <c r="AA12" s="104">
        <f t="shared" si="1"/>
        <v>447</v>
      </c>
      <c r="AB12" s="104">
        <f t="shared" si="1"/>
        <v>394</v>
      </c>
      <c r="AC12" s="104">
        <f t="shared" si="1"/>
        <v>410</v>
      </c>
      <c r="AD12" s="104">
        <f t="shared" si="1"/>
        <v>304</v>
      </c>
      <c r="AE12" s="104">
        <f t="shared" si="1"/>
        <v>202</v>
      </c>
      <c r="AF12" s="104">
        <f t="shared" si="1"/>
        <v>310</v>
      </c>
      <c r="AG12" s="104">
        <f t="shared" si="1"/>
        <v>340</v>
      </c>
      <c r="AH12" s="104">
        <f t="shared" si="1"/>
        <v>364</v>
      </c>
      <c r="AI12" s="104">
        <f t="shared" si="1"/>
        <v>277</v>
      </c>
      <c r="AJ12" s="104">
        <f t="shared" si="1"/>
        <v>398</v>
      </c>
      <c r="AK12" s="104">
        <f t="shared" si="1"/>
        <v>339</v>
      </c>
      <c r="AL12" s="104">
        <f t="shared" si="1"/>
        <v>22</v>
      </c>
      <c r="AM12" s="104">
        <f t="shared" si="1"/>
        <v>588</v>
      </c>
      <c r="AN12" s="104">
        <f t="shared" si="1"/>
        <v>443</v>
      </c>
      <c r="AO12" s="104">
        <f t="shared" si="1"/>
        <v>358</v>
      </c>
      <c r="AP12" s="104">
        <f t="shared" si="1"/>
        <v>264</v>
      </c>
      <c r="AQ12" s="104">
        <f t="shared" si="1"/>
        <v>329</v>
      </c>
      <c r="AR12" s="104">
        <f t="shared" si="1"/>
        <v>332</v>
      </c>
      <c r="AS12" s="104">
        <f t="shared" si="1"/>
        <v>367</v>
      </c>
      <c r="AT12" s="104">
        <f t="shared" si="1"/>
        <v>284</v>
      </c>
      <c r="AU12" s="104">
        <f t="shared" si="1"/>
        <v>406</v>
      </c>
      <c r="AV12" s="104">
        <f t="shared" si="1"/>
        <v>450</v>
      </c>
      <c r="AW12" s="104">
        <f t="shared" si="1"/>
        <v>362</v>
      </c>
      <c r="AX12" s="104">
        <f t="shared" si="1"/>
        <v>486</v>
      </c>
      <c r="AY12" s="104">
        <f t="shared" si="1"/>
        <v>339</v>
      </c>
      <c r="AZ12" s="104">
        <f t="shared" si="1"/>
        <v>476</v>
      </c>
    </row>
    <row r="13" s="111" customFormat="1" ht="18.75" customHeight="1">
      <c r="B13" s="112"/>
    </row>
    <row r="14" spans="1:2" s="111" customFormat="1" ht="18.75" customHeight="1">
      <c r="A14" s="111" t="s">
        <v>63</v>
      </c>
      <c r="B14" s="112"/>
    </row>
    <row r="15" spans="2:52" s="111" customFormat="1" ht="18.75" customHeight="1">
      <c r="B15" s="101" t="s">
        <v>57</v>
      </c>
      <c r="C15" s="111">
        <f>SUM(D15:AZ15)</f>
        <v>9450</v>
      </c>
      <c r="D15" s="132">
        <v>239</v>
      </c>
      <c r="E15" s="132">
        <v>190</v>
      </c>
      <c r="F15" s="132">
        <v>162</v>
      </c>
      <c r="G15" s="132">
        <v>206</v>
      </c>
      <c r="H15" s="132">
        <v>168</v>
      </c>
      <c r="I15" s="132">
        <v>170</v>
      </c>
      <c r="J15" s="132">
        <v>128</v>
      </c>
      <c r="K15" s="132">
        <v>204</v>
      </c>
      <c r="L15" s="132">
        <v>228</v>
      </c>
      <c r="M15" s="132">
        <v>241</v>
      </c>
      <c r="N15" s="132">
        <v>213</v>
      </c>
      <c r="O15" s="132">
        <v>194</v>
      </c>
      <c r="P15" s="132">
        <v>245</v>
      </c>
      <c r="Q15" s="132">
        <v>204</v>
      </c>
      <c r="R15" s="132">
        <v>175</v>
      </c>
      <c r="S15" s="132">
        <v>217</v>
      </c>
      <c r="T15" s="132">
        <v>201</v>
      </c>
      <c r="U15" s="132">
        <v>175</v>
      </c>
      <c r="V15" s="132">
        <v>197</v>
      </c>
      <c r="W15" s="132">
        <v>232</v>
      </c>
      <c r="X15" s="132">
        <v>190</v>
      </c>
      <c r="Y15" s="132">
        <v>184</v>
      </c>
      <c r="Z15" s="132">
        <v>177</v>
      </c>
      <c r="AA15" s="132">
        <v>255</v>
      </c>
      <c r="AB15" s="132">
        <v>215</v>
      </c>
      <c r="AC15" s="132">
        <v>198</v>
      </c>
      <c r="AD15" s="132">
        <v>146</v>
      </c>
      <c r="AE15" s="132">
        <v>96</v>
      </c>
      <c r="AF15" s="132">
        <v>157</v>
      </c>
      <c r="AG15" s="132">
        <v>187</v>
      </c>
      <c r="AH15" s="132">
        <v>196</v>
      </c>
      <c r="AI15" s="132">
        <v>150</v>
      </c>
      <c r="AJ15" s="132">
        <v>204</v>
      </c>
      <c r="AK15" s="132">
        <v>194</v>
      </c>
      <c r="AL15" s="132">
        <v>12</v>
      </c>
      <c r="AM15" s="132">
        <v>337</v>
      </c>
      <c r="AN15" s="132">
        <v>249</v>
      </c>
      <c r="AO15" s="132">
        <v>178</v>
      </c>
      <c r="AP15" s="132">
        <v>140</v>
      </c>
      <c r="AQ15" s="132">
        <v>138</v>
      </c>
      <c r="AR15" s="132">
        <v>135</v>
      </c>
      <c r="AS15" s="132">
        <v>204</v>
      </c>
      <c r="AT15" s="132">
        <v>173</v>
      </c>
      <c r="AU15" s="132">
        <v>188</v>
      </c>
      <c r="AV15" s="132">
        <v>262</v>
      </c>
      <c r="AW15" s="132">
        <v>209</v>
      </c>
      <c r="AX15" s="132">
        <v>267</v>
      </c>
      <c r="AY15" s="132">
        <v>184</v>
      </c>
      <c r="AZ15" s="132">
        <v>236</v>
      </c>
    </row>
    <row r="16" spans="2:52" s="111" customFormat="1" ht="18.75" customHeight="1">
      <c r="B16" s="101" t="s">
        <v>64</v>
      </c>
      <c r="C16" s="111">
        <f>SUM(D16:AZ16)</f>
        <v>7796</v>
      </c>
      <c r="D16" s="132">
        <v>206</v>
      </c>
      <c r="E16" s="132">
        <v>145</v>
      </c>
      <c r="F16" s="132">
        <v>126</v>
      </c>
      <c r="G16" s="132">
        <v>171</v>
      </c>
      <c r="H16" s="132">
        <v>149</v>
      </c>
      <c r="I16" s="132">
        <v>190</v>
      </c>
      <c r="J16" s="132">
        <v>135</v>
      </c>
      <c r="K16" s="132">
        <v>203</v>
      </c>
      <c r="L16" s="132">
        <v>175</v>
      </c>
      <c r="M16" s="132">
        <v>206</v>
      </c>
      <c r="N16" s="132">
        <v>157</v>
      </c>
      <c r="O16" s="132">
        <v>143</v>
      </c>
      <c r="P16" s="132">
        <v>157</v>
      </c>
      <c r="Q16" s="132">
        <v>174</v>
      </c>
      <c r="R16" s="132">
        <v>141</v>
      </c>
      <c r="S16" s="132">
        <v>147</v>
      </c>
      <c r="T16" s="132">
        <v>126</v>
      </c>
      <c r="U16" s="132">
        <v>154</v>
      </c>
      <c r="V16" s="132">
        <v>160</v>
      </c>
      <c r="W16" s="132">
        <v>132</v>
      </c>
      <c r="X16" s="132">
        <v>159</v>
      </c>
      <c r="Y16" s="132">
        <v>129</v>
      </c>
      <c r="Z16" s="132">
        <v>160</v>
      </c>
      <c r="AA16" s="132">
        <v>183</v>
      </c>
      <c r="AB16" s="132">
        <v>168</v>
      </c>
      <c r="AC16" s="132">
        <v>200</v>
      </c>
      <c r="AD16" s="132">
        <v>150</v>
      </c>
      <c r="AE16" s="132">
        <v>101</v>
      </c>
      <c r="AF16" s="132">
        <v>143</v>
      </c>
      <c r="AG16" s="132">
        <v>141</v>
      </c>
      <c r="AH16" s="132">
        <v>155</v>
      </c>
      <c r="AI16" s="132">
        <v>118</v>
      </c>
      <c r="AJ16" s="132">
        <v>189</v>
      </c>
      <c r="AK16" s="132">
        <v>137</v>
      </c>
      <c r="AL16" s="132">
        <v>9</v>
      </c>
      <c r="AM16" s="132">
        <v>236</v>
      </c>
      <c r="AN16" s="132">
        <v>185</v>
      </c>
      <c r="AO16" s="132">
        <v>176</v>
      </c>
      <c r="AP16" s="132">
        <v>118</v>
      </c>
      <c r="AQ16" s="132">
        <v>178</v>
      </c>
      <c r="AR16" s="132">
        <v>188</v>
      </c>
      <c r="AS16" s="132">
        <v>160</v>
      </c>
      <c r="AT16" s="132">
        <v>107</v>
      </c>
      <c r="AU16" s="132">
        <v>204</v>
      </c>
      <c r="AV16" s="132">
        <v>183</v>
      </c>
      <c r="AW16" s="132">
        <v>145</v>
      </c>
      <c r="AX16" s="132">
        <v>205</v>
      </c>
      <c r="AY16" s="132">
        <v>146</v>
      </c>
      <c r="AZ16" s="132">
        <v>226</v>
      </c>
    </row>
    <row r="17" spans="2:52" s="113" customFormat="1" ht="18.75" customHeight="1">
      <c r="B17" s="114" t="s">
        <v>7</v>
      </c>
      <c r="C17" s="113">
        <f>SUM(C15:C16)</f>
        <v>17246</v>
      </c>
      <c r="D17" s="113">
        <f aca="true" t="shared" si="2" ref="D17:AZ17">SUM(D15:D16)</f>
        <v>445</v>
      </c>
      <c r="E17" s="113">
        <f t="shared" si="2"/>
        <v>335</v>
      </c>
      <c r="F17" s="113">
        <f t="shared" si="2"/>
        <v>288</v>
      </c>
      <c r="G17" s="113">
        <f t="shared" si="2"/>
        <v>377</v>
      </c>
      <c r="H17" s="113">
        <f t="shared" si="2"/>
        <v>317</v>
      </c>
      <c r="I17" s="113">
        <f t="shared" si="2"/>
        <v>360</v>
      </c>
      <c r="J17" s="113">
        <f t="shared" si="2"/>
        <v>263</v>
      </c>
      <c r="K17" s="113">
        <f t="shared" si="2"/>
        <v>407</v>
      </c>
      <c r="L17" s="113">
        <f t="shared" si="2"/>
        <v>403</v>
      </c>
      <c r="M17" s="113">
        <f t="shared" si="2"/>
        <v>447</v>
      </c>
      <c r="N17" s="113">
        <f t="shared" si="2"/>
        <v>370</v>
      </c>
      <c r="O17" s="113">
        <f t="shared" si="2"/>
        <v>337</v>
      </c>
      <c r="P17" s="113">
        <f t="shared" si="2"/>
        <v>402</v>
      </c>
      <c r="Q17" s="113">
        <f t="shared" si="2"/>
        <v>378</v>
      </c>
      <c r="R17" s="113">
        <f t="shared" si="2"/>
        <v>316</v>
      </c>
      <c r="S17" s="113">
        <f t="shared" si="2"/>
        <v>364</v>
      </c>
      <c r="T17" s="113">
        <f t="shared" si="2"/>
        <v>327</v>
      </c>
      <c r="U17" s="113">
        <f t="shared" si="2"/>
        <v>329</v>
      </c>
      <c r="V17" s="113">
        <f t="shared" si="2"/>
        <v>357</v>
      </c>
      <c r="W17" s="113">
        <f t="shared" si="2"/>
        <v>364</v>
      </c>
      <c r="X17" s="113">
        <f t="shared" si="2"/>
        <v>349</v>
      </c>
      <c r="Y17" s="113">
        <f t="shared" si="2"/>
        <v>313</v>
      </c>
      <c r="Z17" s="113">
        <f t="shared" si="2"/>
        <v>337</v>
      </c>
      <c r="AA17" s="113">
        <f t="shared" si="2"/>
        <v>438</v>
      </c>
      <c r="AB17" s="113">
        <f t="shared" si="2"/>
        <v>383</v>
      </c>
      <c r="AC17" s="113">
        <f t="shared" si="2"/>
        <v>398</v>
      </c>
      <c r="AD17" s="113">
        <f t="shared" si="2"/>
        <v>296</v>
      </c>
      <c r="AE17" s="113">
        <f t="shared" si="2"/>
        <v>197</v>
      </c>
      <c r="AF17" s="113">
        <f t="shared" si="2"/>
        <v>300</v>
      </c>
      <c r="AG17" s="113">
        <f t="shared" si="2"/>
        <v>328</v>
      </c>
      <c r="AH17" s="113">
        <f t="shared" si="2"/>
        <v>351</v>
      </c>
      <c r="AI17" s="113">
        <f t="shared" si="2"/>
        <v>268</v>
      </c>
      <c r="AJ17" s="113">
        <f t="shared" si="2"/>
        <v>393</v>
      </c>
      <c r="AK17" s="113">
        <f t="shared" si="2"/>
        <v>331</v>
      </c>
      <c r="AL17" s="113">
        <f t="shared" si="2"/>
        <v>21</v>
      </c>
      <c r="AM17" s="113">
        <f t="shared" si="2"/>
        <v>573</v>
      </c>
      <c r="AN17" s="113">
        <f t="shared" si="2"/>
        <v>434</v>
      </c>
      <c r="AO17" s="113">
        <f t="shared" si="2"/>
        <v>354</v>
      </c>
      <c r="AP17" s="113">
        <f t="shared" si="2"/>
        <v>258</v>
      </c>
      <c r="AQ17" s="113">
        <f t="shared" si="2"/>
        <v>316</v>
      </c>
      <c r="AR17" s="113">
        <f t="shared" si="2"/>
        <v>323</v>
      </c>
      <c r="AS17" s="113">
        <f t="shared" si="2"/>
        <v>364</v>
      </c>
      <c r="AT17" s="113">
        <f t="shared" si="2"/>
        <v>280</v>
      </c>
      <c r="AU17" s="113">
        <f t="shared" si="2"/>
        <v>392</v>
      </c>
      <c r="AV17" s="113">
        <f t="shared" si="2"/>
        <v>445</v>
      </c>
      <c r="AW17" s="113">
        <f t="shared" si="2"/>
        <v>354</v>
      </c>
      <c r="AX17" s="113">
        <f t="shared" si="2"/>
        <v>472</v>
      </c>
      <c r="AY17" s="113">
        <f t="shared" si="2"/>
        <v>330</v>
      </c>
      <c r="AZ17" s="113">
        <f t="shared" si="2"/>
        <v>462</v>
      </c>
    </row>
    <row r="18" s="111" customFormat="1" ht="18.75" customHeight="1">
      <c r="B18" s="101"/>
    </row>
    <row r="19" spans="1:52" ht="18.75" customHeight="1">
      <c r="A19" s="101"/>
      <c r="B19" s="100" t="s">
        <v>61</v>
      </c>
      <c r="C19" s="100">
        <f>SUM(D19:AZ19)</f>
        <v>130</v>
      </c>
      <c r="D19" s="103">
        <v>3</v>
      </c>
      <c r="E19" s="103">
        <v>3</v>
      </c>
      <c r="F19" s="103">
        <v>0</v>
      </c>
      <c r="G19" s="103">
        <v>1</v>
      </c>
      <c r="H19" s="103">
        <v>2</v>
      </c>
      <c r="I19" s="103">
        <v>4</v>
      </c>
      <c r="J19" s="103">
        <v>0</v>
      </c>
      <c r="K19" s="103">
        <v>8</v>
      </c>
      <c r="L19" s="103">
        <v>2</v>
      </c>
      <c r="M19" s="103">
        <v>6</v>
      </c>
      <c r="N19" s="103">
        <v>5</v>
      </c>
      <c r="O19" s="103">
        <v>3</v>
      </c>
      <c r="P19" s="103">
        <v>3</v>
      </c>
      <c r="Q19" s="103">
        <v>6</v>
      </c>
      <c r="R19" s="103">
        <v>2</v>
      </c>
      <c r="S19" s="103">
        <v>8</v>
      </c>
      <c r="T19" s="103">
        <v>1</v>
      </c>
      <c r="U19" s="103">
        <v>1</v>
      </c>
      <c r="V19" s="103">
        <v>6</v>
      </c>
      <c r="W19" s="103">
        <v>3</v>
      </c>
      <c r="X19" s="103">
        <v>3</v>
      </c>
      <c r="Y19" s="103">
        <v>4</v>
      </c>
      <c r="Z19" s="103">
        <v>1</v>
      </c>
      <c r="AA19" s="103">
        <v>3</v>
      </c>
      <c r="AB19" s="103">
        <v>2</v>
      </c>
      <c r="AC19" s="103">
        <v>3</v>
      </c>
      <c r="AD19" s="103">
        <v>1</v>
      </c>
      <c r="AE19" s="103">
        <v>1</v>
      </c>
      <c r="AF19" s="103">
        <v>1</v>
      </c>
      <c r="AG19" s="103">
        <v>0</v>
      </c>
      <c r="AH19" s="103">
        <v>1</v>
      </c>
      <c r="AI19" s="103">
        <v>0</v>
      </c>
      <c r="AJ19" s="103">
        <v>1</v>
      </c>
      <c r="AK19" s="103">
        <v>3</v>
      </c>
      <c r="AL19" s="103">
        <v>0</v>
      </c>
      <c r="AM19" s="103">
        <v>6</v>
      </c>
      <c r="AN19" s="103">
        <v>0</v>
      </c>
      <c r="AO19" s="103">
        <v>1</v>
      </c>
      <c r="AP19" s="103">
        <v>1</v>
      </c>
      <c r="AQ19" s="103">
        <v>4</v>
      </c>
      <c r="AR19" s="103">
        <v>3</v>
      </c>
      <c r="AS19" s="103">
        <v>0</v>
      </c>
      <c r="AT19" s="103">
        <v>2</v>
      </c>
      <c r="AU19" s="103">
        <v>3</v>
      </c>
      <c r="AV19" s="103">
        <v>0</v>
      </c>
      <c r="AW19" s="103">
        <v>4</v>
      </c>
      <c r="AX19" s="103">
        <v>6</v>
      </c>
      <c r="AY19" s="103">
        <v>4</v>
      </c>
      <c r="AZ19" s="103">
        <v>5</v>
      </c>
    </row>
    <row r="20" spans="1:52" ht="18.75" customHeight="1">
      <c r="A20" s="101"/>
      <c r="B20" s="100" t="s">
        <v>62</v>
      </c>
      <c r="C20" s="100">
        <f>SUM(D20:AZ20)</f>
        <v>332</v>
      </c>
      <c r="D20" s="103">
        <v>6</v>
      </c>
      <c r="E20" s="103">
        <v>5</v>
      </c>
      <c r="F20" s="103">
        <v>9</v>
      </c>
      <c r="G20" s="103">
        <v>5</v>
      </c>
      <c r="H20" s="103">
        <v>5</v>
      </c>
      <c r="I20" s="103">
        <v>9</v>
      </c>
      <c r="J20" s="103">
        <v>4</v>
      </c>
      <c r="K20" s="103">
        <v>3</v>
      </c>
      <c r="L20" s="103">
        <v>10</v>
      </c>
      <c r="M20" s="103">
        <v>8</v>
      </c>
      <c r="N20" s="103">
        <v>1</v>
      </c>
      <c r="O20" s="103">
        <v>11</v>
      </c>
      <c r="P20" s="103">
        <v>3</v>
      </c>
      <c r="Q20" s="103">
        <v>6</v>
      </c>
      <c r="R20" s="103">
        <v>15</v>
      </c>
      <c r="S20" s="103">
        <v>7</v>
      </c>
      <c r="T20" s="103">
        <v>7</v>
      </c>
      <c r="U20" s="103">
        <v>9</v>
      </c>
      <c r="V20" s="103">
        <v>10</v>
      </c>
      <c r="W20" s="103">
        <v>5</v>
      </c>
      <c r="X20" s="103">
        <v>7</v>
      </c>
      <c r="Y20" s="103">
        <v>4</v>
      </c>
      <c r="Z20" s="103">
        <v>10</v>
      </c>
      <c r="AA20" s="103">
        <v>6</v>
      </c>
      <c r="AB20" s="103">
        <v>9</v>
      </c>
      <c r="AC20" s="103">
        <v>9</v>
      </c>
      <c r="AD20" s="103">
        <v>7</v>
      </c>
      <c r="AE20" s="103">
        <v>4</v>
      </c>
      <c r="AF20" s="103">
        <v>9</v>
      </c>
      <c r="AG20" s="103">
        <v>12</v>
      </c>
      <c r="AH20" s="103">
        <v>12</v>
      </c>
      <c r="AI20" s="103">
        <v>9</v>
      </c>
      <c r="AJ20" s="103">
        <v>4</v>
      </c>
      <c r="AK20" s="103">
        <v>5</v>
      </c>
      <c r="AL20" s="103">
        <v>1</v>
      </c>
      <c r="AM20" s="103">
        <v>9</v>
      </c>
      <c r="AN20" s="103">
        <v>9</v>
      </c>
      <c r="AO20" s="103">
        <v>3</v>
      </c>
      <c r="AP20" s="103">
        <v>5</v>
      </c>
      <c r="AQ20" s="103">
        <v>9</v>
      </c>
      <c r="AR20" s="103">
        <v>6</v>
      </c>
      <c r="AS20" s="103">
        <v>3</v>
      </c>
      <c r="AT20" s="103">
        <v>2</v>
      </c>
      <c r="AU20" s="103">
        <v>9</v>
      </c>
      <c r="AV20" s="103">
        <v>5</v>
      </c>
      <c r="AW20" s="103">
        <v>4</v>
      </c>
      <c r="AX20" s="103">
        <v>8</v>
      </c>
      <c r="AY20" s="103">
        <v>5</v>
      </c>
      <c r="AZ20" s="103">
        <v>9</v>
      </c>
    </row>
    <row r="21" spans="1:52" ht="18.75" customHeight="1">
      <c r="A21" s="101"/>
      <c r="B21" s="100" t="s">
        <v>74</v>
      </c>
      <c r="C21" s="100">
        <f>SUM(D21:AZ21)</f>
        <v>2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v>0</v>
      </c>
      <c r="AD21" s="103">
        <v>0</v>
      </c>
      <c r="AE21" s="103">
        <v>0</v>
      </c>
      <c r="AF21" s="103">
        <v>0</v>
      </c>
      <c r="AG21" s="103"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0</v>
      </c>
      <c r="AU21" s="103">
        <v>2</v>
      </c>
      <c r="AV21" s="103">
        <v>0</v>
      </c>
      <c r="AW21" s="103">
        <v>0</v>
      </c>
      <c r="AX21" s="103">
        <v>0</v>
      </c>
      <c r="AY21" s="103">
        <v>0</v>
      </c>
      <c r="AZ21" s="103">
        <v>0</v>
      </c>
    </row>
    <row r="22" spans="1:52" s="104" customFormat="1" ht="18.75" customHeight="1">
      <c r="A22" s="109"/>
      <c r="B22" s="109" t="s">
        <v>8</v>
      </c>
      <c r="C22" s="104">
        <f>SUM(C19:C21)</f>
        <v>464</v>
      </c>
      <c r="D22" s="104">
        <f aca="true" t="shared" si="3" ref="D22:AZ22">SUM(D19:D21)</f>
        <v>9</v>
      </c>
      <c r="E22" s="104">
        <f t="shared" si="3"/>
        <v>8</v>
      </c>
      <c r="F22" s="104">
        <f t="shared" si="3"/>
        <v>9</v>
      </c>
      <c r="G22" s="104">
        <f t="shared" si="3"/>
        <v>6</v>
      </c>
      <c r="H22" s="104">
        <f t="shared" si="3"/>
        <v>7</v>
      </c>
      <c r="I22" s="104">
        <f t="shared" si="3"/>
        <v>13</v>
      </c>
      <c r="J22" s="104">
        <f t="shared" si="3"/>
        <v>4</v>
      </c>
      <c r="K22" s="104">
        <f t="shared" si="3"/>
        <v>11</v>
      </c>
      <c r="L22" s="104">
        <f t="shared" si="3"/>
        <v>12</v>
      </c>
      <c r="M22" s="104">
        <f t="shared" si="3"/>
        <v>14</v>
      </c>
      <c r="N22" s="104">
        <f t="shared" si="3"/>
        <v>6</v>
      </c>
      <c r="O22" s="104">
        <f t="shared" si="3"/>
        <v>14</v>
      </c>
      <c r="P22" s="104">
        <f t="shared" si="3"/>
        <v>6</v>
      </c>
      <c r="Q22" s="104">
        <f t="shared" si="3"/>
        <v>12</v>
      </c>
      <c r="R22" s="104">
        <f t="shared" si="3"/>
        <v>17</v>
      </c>
      <c r="S22" s="104">
        <f t="shared" si="3"/>
        <v>15</v>
      </c>
      <c r="T22" s="104">
        <f t="shared" si="3"/>
        <v>8</v>
      </c>
      <c r="U22" s="104">
        <f t="shared" si="3"/>
        <v>10</v>
      </c>
      <c r="V22" s="104">
        <f t="shared" si="3"/>
        <v>16</v>
      </c>
      <c r="W22" s="104">
        <f t="shared" si="3"/>
        <v>8</v>
      </c>
      <c r="X22" s="104">
        <f t="shared" si="3"/>
        <v>10</v>
      </c>
      <c r="Y22" s="104">
        <f t="shared" si="3"/>
        <v>8</v>
      </c>
      <c r="Z22" s="104">
        <f t="shared" si="3"/>
        <v>11</v>
      </c>
      <c r="AA22" s="104">
        <f t="shared" si="3"/>
        <v>9</v>
      </c>
      <c r="AB22" s="104">
        <f t="shared" si="3"/>
        <v>11</v>
      </c>
      <c r="AC22" s="104">
        <f t="shared" si="3"/>
        <v>12</v>
      </c>
      <c r="AD22" s="104">
        <f t="shared" si="3"/>
        <v>8</v>
      </c>
      <c r="AE22" s="104">
        <f t="shared" si="3"/>
        <v>5</v>
      </c>
      <c r="AF22" s="104">
        <f t="shared" si="3"/>
        <v>10</v>
      </c>
      <c r="AG22" s="104">
        <f t="shared" si="3"/>
        <v>12</v>
      </c>
      <c r="AH22" s="104">
        <f t="shared" si="3"/>
        <v>13</v>
      </c>
      <c r="AI22" s="104">
        <f t="shared" si="3"/>
        <v>9</v>
      </c>
      <c r="AJ22" s="104">
        <f t="shared" si="3"/>
        <v>5</v>
      </c>
      <c r="AK22" s="104">
        <f t="shared" si="3"/>
        <v>8</v>
      </c>
      <c r="AL22" s="104">
        <f t="shared" si="3"/>
        <v>1</v>
      </c>
      <c r="AM22" s="104">
        <f t="shared" si="3"/>
        <v>15</v>
      </c>
      <c r="AN22" s="104">
        <f t="shared" si="3"/>
        <v>9</v>
      </c>
      <c r="AO22" s="104">
        <f t="shared" si="3"/>
        <v>4</v>
      </c>
      <c r="AP22" s="104">
        <f t="shared" si="3"/>
        <v>6</v>
      </c>
      <c r="AQ22" s="104">
        <f t="shared" si="3"/>
        <v>13</v>
      </c>
      <c r="AR22" s="104">
        <f t="shared" si="3"/>
        <v>9</v>
      </c>
      <c r="AS22" s="104">
        <f t="shared" si="3"/>
        <v>3</v>
      </c>
      <c r="AT22" s="104">
        <f t="shared" si="3"/>
        <v>4</v>
      </c>
      <c r="AU22" s="104">
        <f t="shared" si="3"/>
        <v>14</v>
      </c>
      <c r="AV22" s="104">
        <f t="shared" si="3"/>
        <v>5</v>
      </c>
      <c r="AW22" s="104">
        <f t="shared" si="3"/>
        <v>8</v>
      </c>
      <c r="AX22" s="104">
        <f t="shared" si="3"/>
        <v>14</v>
      </c>
      <c r="AY22" s="104">
        <f t="shared" si="3"/>
        <v>9</v>
      </c>
      <c r="AZ22" s="104">
        <f t="shared" si="3"/>
        <v>14</v>
      </c>
    </row>
    <row r="23" ht="15">
      <c r="D23" s="101"/>
    </row>
    <row r="24" ht="15">
      <c r="D24" s="101"/>
    </row>
    <row r="26" spans="2:52" ht="15">
      <c r="B26" s="105" t="s">
        <v>58</v>
      </c>
      <c r="C26" s="100">
        <f>SUM(C12-C17-C22)</f>
        <v>0</v>
      </c>
      <c r="D26" s="100">
        <f aca="true" t="shared" si="4" ref="D26:AZ26">SUM(D12-D17-D22)</f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100">
        <f t="shared" si="4"/>
        <v>0</v>
      </c>
      <c r="J26" s="100">
        <f t="shared" si="4"/>
        <v>0</v>
      </c>
      <c r="K26" s="100">
        <f t="shared" si="4"/>
        <v>0</v>
      </c>
      <c r="L26" s="100">
        <f t="shared" si="4"/>
        <v>0</v>
      </c>
      <c r="M26" s="100">
        <f t="shared" si="4"/>
        <v>0</v>
      </c>
      <c r="N26" s="100">
        <f t="shared" si="4"/>
        <v>0</v>
      </c>
      <c r="O26" s="100">
        <f t="shared" si="4"/>
        <v>0</v>
      </c>
      <c r="P26" s="100">
        <f t="shared" si="4"/>
        <v>0</v>
      </c>
      <c r="Q26" s="100">
        <f t="shared" si="4"/>
        <v>0</v>
      </c>
      <c r="R26" s="100">
        <f t="shared" si="4"/>
        <v>0</v>
      </c>
      <c r="S26" s="100">
        <f t="shared" si="4"/>
        <v>0</v>
      </c>
      <c r="T26" s="100">
        <f t="shared" si="4"/>
        <v>0</v>
      </c>
      <c r="U26" s="100">
        <f t="shared" si="4"/>
        <v>0</v>
      </c>
      <c r="V26" s="100">
        <f t="shared" si="4"/>
        <v>0</v>
      </c>
      <c r="W26" s="100">
        <f t="shared" si="4"/>
        <v>0</v>
      </c>
      <c r="X26" s="100">
        <f t="shared" si="4"/>
        <v>0</v>
      </c>
      <c r="Y26" s="100">
        <f t="shared" si="4"/>
        <v>0</v>
      </c>
      <c r="Z26" s="100">
        <f t="shared" si="4"/>
        <v>0</v>
      </c>
      <c r="AA26" s="100">
        <f t="shared" si="4"/>
        <v>0</v>
      </c>
      <c r="AB26" s="100">
        <f t="shared" si="4"/>
        <v>0</v>
      </c>
      <c r="AC26" s="100">
        <f t="shared" si="4"/>
        <v>0</v>
      </c>
      <c r="AD26" s="100">
        <f t="shared" si="4"/>
        <v>0</v>
      </c>
      <c r="AE26" s="100">
        <f t="shared" si="4"/>
        <v>0</v>
      </c>
      <c r="AF26" s="100">
        <f t="shared" si="4"/>
        <v>0</v>
      </c>
      <c r="AG26" s="100">
        <f t="shared" si="4"/>
        <v>0</v>
      </c>
      <c r="AH26" s="100">
        <f t="shared" si="4"/>
        <v>0</v>
      </c>
      <c r="AI26" s="100">
        <f t="shared" si="4"/>
        <v>0</v>
      </c>
      <c r="AJ26" s="100">
        <f t="shared" si="4"/>
        <v>0</v>
      </c>
      <c r="AK26" s="100">
        <f t="shared" si="4"/>
        <v>0</v>
      </c>
      <c r="AL26" s="100">
        <f t="shared" si="4"/>
        <v>0</v>
      </c>
      <c r="AM26" s="100">
        <f t="shared" si="4"/>
        <v>0</v>
      </c>
      <c r="AN26" s="100">
        <f t="shared" si="4"/>
        <v>0</v>
      </c>
      <c r="AO26" s="100">
        <f t="shared" si="4"/>
        <v>0</v>
      </c>
      <c r="AP26" s="100">
        <f t="shared" si="4"/>
        <v>0</v>
      </c>
      <c r="AQ26" s="100">
        <f t="shared" si="4"/>
        <v>0</v>
      </c>
      <c r="AR26" s="100">
        <f t="shared" si="4"/>
        <v>0</v>
      </c>
      <c r="AS26" s="100">
        <f t="shared" si="4"/>
        <v>0</v>
      </c>
      <c r="AT26" s="100">
        <f t="shared" si="4"/>
        <v>0</v>
      </c>
      <c r="AU26" s="100">
        <f t="shared" si="4"/>
        <v>0</v>
      </c>
      <c r="AV26" s="100">
        <f t="shared" si="4"/>
        <v>0</v>
      </c>
      <c r="AW26" s="100">
        <f t="shared" si="4"/>
        <v>0</v>
      </c>
      <c r="AX26" s="100">
        <f t="shared" si="4"/>
        <v>0</v>
      </c>
      <c r="AY26" s="100">
        <f t="shared" si="4"/>
        <v>0</v>
      </c>
      <c r="AZ26" s="100">
        <f t="shared" si="4"/>
        <v>0</v>
      </c>
    </row>
    <row r="27" spans="2:52" ht="15">
      <c r="B27" s="115" t="s">
        <v>6</v>
      </c>
      <c r="C27" s="100">
        <f>COUNTIF(D27:AZ27,"OK")</f>
        <v>49</v>
      </c>
      <c r="D27" s="100" t="str">
        <f>IF(D17&lt;&gt;0,"OK","NO")</f>
        <v>OK</v>
      </c>
      <c r="E27" s="100" t="str">
        <f aca="true" t="shared" si="5" ref="E27:AZ27">IF(E17&lt;&gt;0,"OK","NO")</f>
        <v>OK</v>
      </c>
      <c r="F27" s="100" t="str">
        <f t="shared" si="5"/>
        <v>OK</v>
      </c>
      <c r="G27" s="100" t="str">
        <f t="shared" si="5"/>
        <v>OK</v>
      </c>
      <c r="H27" s="100" t="str">
        <f t="shared" si="5"/>
        <v>OK</v>
      </c>
      <c r="I27" s="100" t="str">
        <f t="shared" si="5"/>
        <v>OK</v>
      </c>
      <c r="J27" s="100" t="str">
        <f t="shared" si="5"/>
        <v>OK</v>
      </c>
      <c r="K27" s="100" t="str">
        <f t="shared" si="5"/>
        <v>OK</v>
      </c>
      <c r="L27" s="100" t="str">
        <f t="shared" si="5"/>
        <v>OK</v>
      </c>
      <c r="M27" s="100" t="str">
        <f t="shared" si="5"/>
        <v>OK</v>
      </c>
      <c r="N27" s="100" t="str">
        <f t="shared" si="5"/>
        <v>OK</v>
      </c>
      <c r="O27" s="100" t="str">
        <f t="shared" si="5"/>
        <v>OK</v>
      </c>
      <c r="P27" s="100" t="str">
        <f t="shared" si="5"/>
        <v>OK</v>
      </c>
      <c r="Q27" s="100" t="str">
        <f t="shared" si="5"/>
        <v>OK</v>
      </c>
      <c r="R27" s="100" t="str">
        <f t="shared" si="5"/>
        <v>OK</v>
      </c>
      <c r="S27" s="100" t="str">
        <f t="shared" si="5"/>
        <v>OK</v>
      </c>
      <c r="T27" s="100" t="str">
        <f t="shared" si="5"/>
        <v>OK</v>
      </c>
      <c r="U27" s="100" t="str">
        <f t="shared" si="5"/>
        <v>OK</v>
      </c>
      <c r="V27" s="100" t="str">
        <f t="shared" si="5"/>
        <v>OK</v>
      </c>
      <c r="W27" s="100" t="str">
        <f t="shared" si="5"/>
        <v>OK</v>
      </c>
      <c r="X27" s="100" t="str">
        <f t="shared" si="5"/>
        <v>OK</v>
      </c>
      <c r="Y27" s="100" t="str">
        <f t="shared" si="5"/>
        <v>OK</v>
      </c>
      <c r="Z27" s="100" t="str">
        <f t="shared" si="5"/>
        <v>OK</v>
      </c>
      <c r="AA27" s="100" t="str">
        <f t="shared" si="5"/>
        <v>OK</v>
      </c>
      <c r="AB27" s="100" t="str">
        <f t="shared" si="5"/>
        <v>OK</v>
      </c>
      <c r="AC27" s="100" t="str">
        <f t="shared" si="5"/>
        <v>OK</v>
      </c>
      <c r="AD27" s="100" t="str">
        <f t="shared" si="5"/>
        <v>OK</v>
      </c>
      <c r="AE27" s="100" t="str">
        <f t="shared" si="5"/>
        <v>OK</v>
      </c>
      <c r="AF27" s="100" t="str">
        <f t="shared" si="5"/>
        <v>OK</v>
      </c>
      <c r="AG27" s="100" t="str">
        <f t="shared" si="5"/>
        <v>OK</v>
      </c>
      <c r="AH27" s="100" t="str">
        <f t="shared" si="5"/>
        <v>OK</v>
      </c>
      <c r="AI27" s="100" t="str">
        <f t="shared" si="5"/>
        <v>OK</v>
      </c>
      <c r="AJ27" s="100" t="str">
        <f t="shared" si="5"/>
        <v>OK</v>
      </c>
      <c r="AK27" s="100" t="str">
        <f t="shared" si="5"/>
        <v>OK</v>
      </c>
      <c r="AL27" s="100" t="str">
        <f t="shared" si="5"/>
        <v>OK</v>
      </c>
      <c r="AM27" s="100" t="str">
        <f t="shared" si="5"/>
        <v>OK</v>
      </c>
      <c r="AN27" s="100" t="str">
        <f t="shared" si="5"/>
        <v>OK</v>
      </c>
      <c r="AO27" s="100" t="str">
        <f t="shared" si="5"/>
        <v>OK</v>
      </c>
      <c r="AP27" s="100" t="str">
        <f t="shared" si="5"/>
        <v>OK</v>
      </c>
      <c r="AQ27" s="100" t="str">
        <f t="shared" si="5"/>
        <v>OK</v>
      </c>
      <c r="AR27" s="100" t="str">
        <f t="shared" si="5"/>
        <v>OK</v>
      </c>
      <c r="AS27" s="100" t="str">
        <f t="shared" si="5"/>
        <v>OK</v>
      </c>
      <c r="AT27" s="100" t="str">
        <f t="shared" si="5"/>
        <v>OK</v>
      </c>
      <c r="AU27" s="100" t="str">
        <f t="shared" si="5"/>
        <v>OK</v>
      </c>
      <c r="AV27" s="100" t="str">
        <f t="shared" si="5"/>
        <v>OK</v>
      </c>
      <c r="AW27" s="100" t="str">
        <f t="shared" si="5"/>
        <v>OK</v>
      </c>
      <c r="AX27" s="100" t="str">
        <f t="shared" si="5"/>
        <v>OK</v>
      </c>
      <c r="AY27" s="100" t="str">
        <f t="shared" si="5"/>
        <v>OK</v>
      </c>
      <c r="AZ27" s="100" t="str">
        <f t="shared" si="5"/>
        <v>OK</v>
      </c>
    </row>
  </sheetData>
  <sheetProtection password="DF8F" sheet="1"/>
  <conditionalFormatting sqref="C26:AZ26">
    <cfRule type="cellIs" priority="1" dxfId="0" operator="notEqual" stopIfTrue="1">
      <formula>0</formula>
    </cfRule>
  </conditionalFormatting>
  <printOptions gridLines="1" horizontalCentered="1"/>
  <pageMargins left="0.15748031496062992" right="0.15748031496062992" top="0.984251968503937" bottom="0.984251968503937" header="0.3937007874015748" footer="0.3937007874015748"/>
  <pageSetup horizontalDpi="300" verticalDpi="300" orientation="landscape" paperSize="8" scale="77" r:id="rId2"/>
  <headerFooter alignWithMargins="0">
    <oddHeader>&amp;CComune di Vercelli</oddHeader>
  </headerFooter>
  <ignoredErrors>
    <ignoredError sqref="D9:AZ9" formulaRange="1"/>
    <ignoredError sqref="C9 C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E32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7109375" style="1" customWidth="1"/>
    <col min="2" max="2" width="18.7109375" style="1" customWidth="1"/>
    <col min="3" max="3" width="37.421875" style="1" customWidth="1"/>
    <col min="4" max="4" width="20.7109375" style="1" customWidth="1"/>
    <col min="5" max="5" width="9.7109375" style="1" customWidth="1"/>
    <col min="6" max="16384" width="9.140625" style="1" customWidth="1"/>
  </cols>
  <sheetData>
    <row r="1" spans="1:5" ht="27.75">
      <c r="A1" s="2"/>
      <c r="B1" s="2"/>
      <c r="C1" s="3"/>
      <c r="D1" s="2"/>
      <c r="E1" s="2"/>
    </row>
    <row r="2" spans="1:5" ht="30">
      <c r="A2" s="135" t="s">
        <v>19</v>
      </c>
      <c r="B2" s="135"/>
      <c r="C2" s="135"/>
      <c r="D2" s="135"/>
      <c r="E2" s="135"/>
    </row>
    <row r="3" spans="1:5" ht="18.75" customHeight="1">
      <c r="A3" s="136" t="s">
        <v>66</v>
      </c>
      <c r="B3" s="136"/>
      <c r="C3" s="136"/>
      <c r="D3" s="136"/>
      <c r="E3" s="136"/>
    </row>
    <row r="4" spans="1:5" ht="23.25" customHeight="1">
      <c r="A4" s="2"/>
      <c r="B4" s="2"/>
      <c r="C4" s="4"/>
      <c r="D4" s="2"/>
      <c r="E4" s="2"/>
    </row>
    <row r="5" spans="1:5" ht="24.75">
      <c r="A5" s="137" t="s">
        <v>20</v>
      </c>
      <c r="B5" s="137"/>
      <c r="C5" s="137"/>
      <c r="D5" s="137"/>
      <c r="E5" s="137"/>
    </row>
    <row r="6" spans="1:5" ht="25.5" customHeight="1">
      <c r="A6" s="2"/>
      <c r="B6" s="2"/>
      <c r="C6" s="80" t="s">
        <v>5</v>
      </c>
      <c r="D6" s="80">
        <f>'Raccolta Voti'!C27</f>
        <v>49</v>
      </c>
      <c r="E6" s="81" t="s">
        <v>46</v>
      </c>
    </row>
    <row r="7" spans="1:5" ht="15">
      <c r="A7" s="2"/>
      <c r="B7" s="2"/>
      <c r="C7" s="6"/>
      <c r="D7" s="2"/>
      <c r="E7" s="2"/>
    </row>
    <row r="8" spans="1:5" ht="21">
      <c r="A8" s="2"/>
      <c r="B8" s="2"/>
      <c r="C8" s="5" t="s">
        <v>49</v>
      </c>
      <c r="D8" s="80">
        <f>'Raccolta Voti'!C9</f>
        <v>37222</v>
      </c>
      <c r="E8" s="2"/>
    </row>
    <row r="9" spans="1:5" ht="18">
      <c r="A9" s="2"/>
      <c r="B9" s="2"/>
      <c r="C9" s="7"/>
      <c r="D9" s="2"/>
      <c r="E9" s="2"/>
    </row>
    <row r="10" spans="1:5" ht="13.5">
      <c r="A10" s="2"/>
      <c r="B10" s="2"/>
      <c r="C10" s="8"/>
      <c r="D10" s="2"/>
      <c r="E10" s="2"/>
    </row>
    <row r="11" spans="1:5" ht="15">
      <c r="A11" s="2"/>
      <c r="B11" s="46" t="s">
        <v>52</v>
      </c>
      <c r="C11" s="118" t="s">
        <v>53</v>
      </c>
      <c r="D11" s="119">
        <f>'Raccolta Voti'!C10</f>
        <v>8534</v>
      </c>
      <c r="E11" s="46"/>
    </row>
    <row r="12" spans="1:5" ht="15">
      <c r="A12" s="2"/>
      <c r="B12" s="46"/>
      <c r="C12" s="118" t="s">
        <v>50</v>
      </c>
      <c r="D12" s="119">
        <f>'Raccolta Voti'!C11</f>
        <v>9176</v>
      </c>
      <c r="E12" s="46"/>
    </row>
    <row r="13" spans="1:5" ht="15">
      <c r="A13" s="2"/>
      <c r="B13" s="46"/>
      <c r="C13" s="118" t="s">
        <v>51</v>
      </c>
      <c r="D13" s="119">
        <f>'Raccolta Voti'!C12</f>
        <v>17710</v>
      </c>
      <c r="E13" s="121" t="s">
        <v>54</v>
      </c>
    </row>
    <row r="14" spans="1:5" ht="15">
      <c r="A14" s="2"/>
      <c r="B14" s="46"/>
      <c r="C14" s="9"/>
      <c r="D14" s="46"/>
      <c r="E14" s="46"/>
    </row>
    <row r="15" spans="1:5" ht="15">
      <c r="A15" s="2"/>
      <c r="B15" s="46"/>
      <c r="C15" s="9"/>
      <c r="D15" s="46"/>
      <c r="E15" s="46"/>
    </row>
    <row r="16" spans="1:5" ht="15">
      <c r="A16" s="2"/>
      <c r="B16" s="11" t="s">
        <v>69</v>
      </c>
      <c r="C16" s="11" t="s">
        <v>21</v>
      </c>
      <c r="D16" s="11" t="s">
        <v>22</v>
      </c>
      <c r="E16" s="46"/>
    </row>
    <row r="17" spans="1:5" ht="54" customHeight="1">
      <c r="A17" s="2"/>
      <c r="B17" s="11">
        <v>1</v>
      </c>
      <c r="C17" s="10" t="s">
        <v>65</v>
      </c>
      <c r="D17" s="117">
        <f>'Raccolta Voti'!C15</f>
        <v>9450</v>
      </c>
      <c r="E17" s="46"/>
    </row>
    <row r="18" spans="1:5" ht="54" customHeight="1">
      <c r="A18" s="2"/>
      <c r="B18" s="11">
        <v>2</v>
      </c>
      <c r="C18" s="10" t="s">
        <v>23</v>
      </c>
      <c r="D18" s="117">
        <f>'Raccolta Voti'!C16</f>
        <v>7796</v>
      </c>
      <c r="E18" s="46"/>
    </row>
    <row r="19" spans="1:5" ht="54" customHeight="1">
      <c r="A19" s="2"/>
      <c r="B19" s="46"/>
      <c r="C19" s="18" t="s">
        <v>70</v>
      </c>
      <c r="D19" s="116">
        <f>'Raccolta Voti'!C17</f>
        <v>17246</v>
      </c>
      <c r="E19" s="122" t="s">
        <v>71</v>
      </c>
    </row>
    <row r="20" spans="1:5" ht="54" customHeight="1">
      <c r="A20" s="2"/>
      <c r="B20" s="46"/>
      <c r="C20" s="120" t="s">
        <v>14</v>
      </c>
      <c r="D20" s="117">
        <f>'Raccolta Voti'!C19</f>
        <v>130</v>
      </c>
      <c r="E20" s="46"/>
    </row>
    <row r="21" spans="1:5" ht="54" customHeight="1">
      <c r="A21" s="2"/>
      <c r="B21" s="46"/>
      <c r="C21" s="120" t="s">
        <v>68</v>
      </c>
      <c r="D21" s="117">
        <f>'Raccolta Voti'!C20</f>
        <v>332</v>
      </c>
      <c r="E21" s="46"/>
    </row>
    <row r="22" spans="1:5" ht="54" customHeight="1">
      <c r="A22" s="2"/>
      <c r="B22" s="46"/>
      <c r="C22" s="120" t="s">
        <v>67</v>
      </c>
      <c r="D22" s="117">
        <f>'Raccolta Voti'!C21</f>
        <v>2</v>
      </c>
      <c r="E22" s="46"/>
    </row>
    <row r="23" spans="1:5" ht="54" customHeight="1">
      <c r="A23" s="2"/>
      <c r="B23" s="46"/>
      <c r="C23" s="18" t="s">
        <v>72</v>
      </c>
      <c r="D23" s="116">
        <f>'Raccolta Voti'!C22</f>
        <v>464</v>
      </c>
      <c r="E23" s="122" t="s">
        <v>73</v>
      </c>
    </row>
    <row r="24" spans="1:5" ht="13.5" customHeight="1">
      <c r="A24" s="2"/>
      <c r="B24" s="2"/>
      <c r="C24" s="12"/>
      <c r="D24" s="13"/>
      <c r="E24" s="14"/>
    </row>
    <row r="25" spans="1:5" ht="17.25">
      <c r="A25" s="2"/>
      <c r="B25" s="2"/>
      <c r="C25" s="15"/>
      <c r="D25" s="2"/>
      <c r="E25" s="2"/>
    </row>
    <row r="26" spans="1:5" ht="17.25">
      <c r="A26" s="2"/>
      <c r="B26" s="2"/>
      <c r="C26" s="15" t="s">
        <v>24</v>
      </c>
      <c r="D26" s="2"/>
      <c r="E26" s="2"/>
    </row>
    <row r="27" spans="1:5" ht="16.5" customHeight="1">
      <c r="A27" s="2"/>
      <c r="B27" s="2"/>
      <c r="C27" s="16" t="s">
        <v>55</v>
      </c>
      <c r="D27" s="2"/>
      <c r="E27" s="2"/>
    </row>
    <row r="28" spans="1:5" ht="16.5" customHeight="1">
      <c r="A28" s="2"/>
      <c r="B28" s="2"/>
      <c r="C28" s="17" t="s">
        <v>56</v>
      </c>
      <c r="D28" s="2"/>
      <c r="E28" s="2"/>
    </row>
    <row r="29" spans="1:5" ht="22.5">
      <c r="A29" s="2"/>
      <c r="B29" s="133" t="str">
        <f>IF(D13=D19+D23,"OK","ERRORE")</f>
        <v>OK</v>
      </c>
      <c r="C29" s="15"/>
      <c r="D29" s="2"/>
      <c r="E29" s="2"/>
    </row>
    <row r="30" spans="1:5" ht="13.5">
      <c r="A30" s="2"/>
      <c r="B30" s="134" t="s">
        <v>25</v>
      </c>
      <c r="C30" s="134"/>
      <c r="D30" s="2"/>
      <c r="E30" s="2"/>
    </row>
    <row r="31" spans="1:5" ht="12.75">
      <c r="A31" s="2"/>
      <c r="B31" s="2"/>
      <c r="C31" s="2"/>
      <c r="D31" s="2"/>
      <c r="E31" s="2"/>
    </row>
    <row r="32" ht="12.75">
      <c r="A32" s="2"/>
    </row>
  </sheetData>
  <sheetProtection password="DF8F" sheet="1"/>
  <mergeCells count="4">
    <mergeCell ref="B30:C30"/>
    <mergeCell ref="A2:E2"/>
    <mergeCell ref="A3:E3"/>
    <mergeCell ref="A5:E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tabColor theme="0"/>
    <pageSetUpPr fitToPage="1"/>
  </sheetPr>
  <dimension ref="A1:W38"/>
  <sheetViews>
    <sheetView zoomScalePageLayoutView="0" workbookViewId="0" topLeftCell="A1">
      <selection activeCell="D17" sqref="D17:D18"/>
    </sheetView>
  </sheetViews>
  <sheetFormatPr defaultColWidth="9.140625" defaultRowHeight="12.75"/>
  <cols>
    <col min="1" max="1" width="2.421875" style="20" customWidth="1"/>
    <col min="2" max="2" width="59.7109375" style="20" customWidth="1"/>
    <col min="3" max="4" width="16.7109375" style="20" customWidth="1"/>
    <col min="5" max="5" width="6.421875" style="20" customWidth="1"/>
    <col min="6" max="16384" width="9.140625" style="20" customWidth="1"/>
  </cols>
  <sheetData>
    <row r="1" spans="1:23" ht="18.75">
      <c r="A1" s="130"/>
      <c r="B1" s="144" t="s">
        <v>15</v>
      </c>
      <c r="C1" s="144"/>
      <c r="D1" s="144"/>
      <c r="E1" s="144"/>
      <c r="F1" s="144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8.75">
      <c r="A2" s="130"/>
      <c r="B2" s="144" t="s">
        <v>18</v>
      </c>
      <c r="C2" s="144"/>
      <c r="D2" s="144"/>
      <c r="E2" s="144"/>
      <c r="F2" s="14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8.75">
      <c r="A3" s="130"/>
      <c r="B3" s="144" t="s">
        <v>59</v>
      </c>
      <c r="C3" s="144"/>
      <c r="D3" s="144"/>
      <c r="E3" s="144"/>
      <c r="F3" s="144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7.25">
      <c r="A4" s="130"/>
      <c r="B4" s="123"/>
      <c r="C4" s="123"/>
      <c r="D4" s="123"/>
      <c r="E4" s="123"/>
      <c r="F4" s="123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7.25">
      <c r="A5" s="130"/>
      <c r="B5" s="123"/>
      <c r="C5" s="123"/>
      <c r="D5" s="123"/>
      <c r="E5" s="123"/>
      <c r="F5" s="123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0" s="24" customFormat="1" ht="17.25">
      <c r="A6" s="130"/>
      <c r="B6" s="22"/>
      <c r="C6" s="22"/>
      <c r="D6" s="22"/>
      <c r="E6" s="22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24" customFormat="1" ht="15">
      <c r="A7" s="130"/>
      <c r="C7" s="44" t="s">
        <v>5</v>
      </c>
      <c r="D7" s="45">
        <f>'Raccolta Voti'!C27</f>
        <v>49</v>
      </c>
      <c r="E7" s="45" t="s">
        <v>9</v>
      </c>
      <c r="F7" s="45">
        <v>49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4" customFormat="1" ht="25.5" customHeight="1">
      <c r="A8" s="130"/>
      <c r="B8" s="19"/>
      <c r="C8" s="44" t="s">
        <v>2</v>
      </c>
      <c r="D8" s="45">
        <f>'Raccolta Voti'!C12</f>
        <v>17710</v>
      </c>
      <c r="E8" s="45" t="s">
        <v>9</v>
      </c>
      <c r="F8" s="45">
        <f>'Raccolta Voti'!C9</f>
        <v>37222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24" customFormat="1" ht="25.5" customHeight="1">
      <c r="A9" s="130"/>
      <c r="B9" s="25"/>
      <c r="C9" s="26"/>
      <c r="D9" s="26"/>
      <c r="E9" s="26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4" customFormat="1" ht="25.5" customHeight="1">
      <c r="A10" s="130"/>
      <c r="B10" s="27"/>
      <c r="C10" s="28"/>
      <c r="D10" s="28"/>
      <c r="E10" s="28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3" ht="20.25">
      <c r="A11" s="130"/>
      <c r="B11" s="143" t="s">
        <v>16</v>
      </c>
      <c r="C11" s="143"/>
      <c r="D11" s="143"/>
      <c r="E11" s="143"/>
      <c r="F11" s="143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3" ht="37.5" customHeight="1">
      <c r="A12" s="130"/>
      <c r="B12" s="2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7.25">
      <c r="A13" s="130"/>
      <c r="B13" s="30" t="s">
        <v>11</v>
      </c>
      <c r="C13" s="21" t="s">
        <v>12</v>
      </c>
      <c r="D13" s="21" t="s">
        <v>4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2.75">
      <c r="A14" s="130"/>
      <c r="B14" s="29"/>
      <c r="C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s="32" customFormat="1" ht="50.25" customHeight="1">
      <c r="A15" s="131"/>
      <c r="B15" s="43" t="str">
        <f>'Raccolta Voti'!B15</f>
        <v>1 Andrea CORSARO</v>
      </c>
      <c r="C15" s="145">
        <f>'Raccolta Voti'!C15</f>
        <v>9450</v>
      </c>
      <c r="D15" s="147">
        <f>C15/C20</f>
        <v>0.5479531485561869</v>
      </c>
      <c r="E15" s="138" t="s">
        <v>10</v>
      </c>
      <c r="F15" s="139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32" customFormat="1" ht="50.25" customHeight="1">
      <c r="A16" s="131"/>
      <c r="B16" s="33"/>
      <c r="C16" s="146"/>
      <c r="D16" s="148"/>
      <c r="E16" s="140"/>
      <c r="F16" s="14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s="32" customFormat="1" ht="50.25" customHeight="1">
      <c r="A17" s="131"/>
      <c r="B17" s="43" t="str">
        <f>'Raccolta Voti'!B16</f>
        <v>2 Maura FORTE</v>
      </c>
      <c r="C17" s="145">
        <f>'Raccolta Voti'!C16</f>
        <v>7796</v>
      </c>
      <c r="D17" s="147">
        <f>C17/C20</f>
        <v>0.45204685144381307</v>
      </c>
      <c r="E17" s="138" t="s">
        <v>10</v>
      </c>
      <c r="F17" s="13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s="32" customFormat="1" ht="50.25" customHeight="1">
      <c r="A18" s="131"/>
      <c r="B18" s="33"/>
      <c r="C18" s="146"/>
      <c r="D18" s="148"/>
      <c r="E18" s="140"/>
      <c r="F18" s="14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7" customHeight="1">
      <c r="A19" s="130"/>
      <c r="B19" s="19"/>
      <c r="C19" s="34"/>
      <c r="D19" s="35"/>
      <c r="E19" s="36"/>
      <c r="F19" s="37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38.25" customHeight="1">
      <c r="A20" s="130"/>
      <c r="B20" s="38" t="s">
        <v>70</v>
      </c>
      <c r="C20" s="39">
        <f>'Raccolta Voti'!C17</f>
        <v>17246</v>
      </c>
      <c r="D20" s="40"/>
      <c r="E20" s="142"/>
      <c r="F20" s="14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2.75">
      <c r="A21" s="13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2.75">
      <c r="A22" s="13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2.75">
      <c r="A23" s="13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2.75">
      <c r="A24" s="13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2.75">
      <c r="A25" s="13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2.75">
      <c r="A26" s="13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12.75">
      <c r="A27" s="13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12.75">
      <c r="A28" s="13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2.75">
      <c r="A29" s="13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2.75">
      <c r="A30" s="13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2.75">
      <c r="A31" s="13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9" ht="12.75">
      <c r="A32" s="130"/>
      <c r="B32" s="19"/>
      <c r="C32" s="19"/>
      <c r="D32" s="19"/>
      <c r="E32" s="19"/>
      <c r="F32" s="19"/>
      <c r="G32" s="19"/>
      <c r="H32" s="19"/>
      <c r="I32" s="19"/>
    </row>
    <row r="33" spans="1:9" ht="12.75">
      <c r="A33" s="130"/>
      <c r="B33" s="19"/>
      <c r="C33" s="19"/>
      <c r="D33" s="19"/>
      <c r="E33" s="19"/>
      <c r="F33" s="19"/>
      <c r="G33" s="19"/>
      <c r="H33" s="19"/>
      <c r="I33" s="19"/>
    </row>
    <row r="34" spans="1:9" ht="12.75">
      <c r="A34" s="130"/>
      <c r="B34" s="19"/>
      <c r="C34" s="19"/>
      <c r="D34" s="19"/>
      <c r="E34" s="19"/>
      <c r="F34" s="19"/>
      <c r="G34" s="19"/>
      <c r="H34" s="19"/>
      <c r="I34" s="19"/>
    </row>
    <row r="35" spans="1:9" ht="12.75">
      <c r="A35" s="130"/>
      <c r="B35" s="19"/>
      <c r="C35" s="19"/>
      <c r="D35" s="19"/>
      <c r="E35" s="19"/>
      <c r="F35" s="19"/>
      <c r="G35" s="19"/>
      <c r="H35" s="19"/>
      <c r="I35" s="19"/>
    </row>
    <row r="36" spans="2:9" ht="12.75">
      <c r="B36" s="19"/>
      <c r="C36" s="19"/>
      <c r="D36" s="19"/>
      <c r="E36" s="19"/>
      <c r="F36" s="19"/>
      <c r="G36" s="19"/>
      <c r="H36" s="19"/>
      <c r="I36" s="19"/>
    </row>
    <row r="37" spans="2:9" ht="12.75">
      <c r="B37" s="19"/>
      <c r="C37" s="19"/>
      <c r="D37" s="19"/>
      <c r="E37" s="19"/>
      <c r="F37" s="19"/>
      <c r="G37" s="19"/>
      <c r="H37" s="19"/>
      <c r="I37" s="19"/>
    </row>
    <row r="38" spans="2:9" ht="12.75">
      <c r="B38" s="19"/>
      <c r="C38" s="19"/>
      <c r="D38" s="19"/>
      <c r="E38" s="19"/>
      <c r="F38" s="19"/>
      <c r="G38" s="19"/>
      <c r="H38" s="19"/>
      <c r="I38" s="19"/>
    </row>
  </sheetData>
  <sheetProtection password="DF8F" sheet="1"/>
  <mergeCells count="11">
    <mergeCell ref="E17:F18"/>
    <mergeCell ref="E15:F16"/>
    <mergeCell ref="E20:F20"/>
    <mergeCell ref="B11:F11"/>
    <mergeCell ref="B1:F1"/>
    <mergeCell ref="B2:F2"/>
    <mergeCell ref="B3:F3"/>
    <mergeCell ref="C15:C16"/>
    <mergeCell ref="D15:D16"/>
    <mergeCell ref="C17:C18"/>
    <mergeCell ref="D17:D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tabColor theme="0"/>
    <pageSetUpPr fitToPage="1"/>
  </sheetPr>
  <dimension ref="A1:Z54"/>
  <sheetViews>
    <sheetView zoomScale="75" zoomScaleNormal="75" zoomScalePageLayoutView="0" workbookViewId="0" topLeftCell="A4">
      <selection activeCell="Q9" sqref="Q9"/>
    </sheetView>
  </sheetViews>
  <sheetFormatPr defaultColWidth="9.140625" defaultRowHeight="12.75"/>
  <cols>
    <col min="1" max="1" width="30.140625" style="42" customWidth="1"/>
    <col min="2" max="6" width="9.140625" style="42" customWidth="1"/>
    <col min="7" max="7" width="12.00390625" style="42" customWidth="1"/>
    <col min="8" max="13" width="9.140625" style="42" customWidth="1"/>
    <col min="14" max="14" width="10.140625" style="42" customWidth="1"/>
    <col min="15" max="15" width="18.57421875" style="42" customWidth="1"/>
    <col min="16" max="16" width="9.140625" style="42" customWidth="1"/>
    <col min="17" max="17" width="12.7109375" style="42" customWidth="1"/>
    <col min="18" max="18" width="9.140625" style="42" customWidth="1"/>
    <col min="19" max="19" width="14.00390625" style="42" customWidth="1"/>
    <col min="20" max="16384" width="9.140625" style="42" customWidth="1"/>
  </cols>
  <sheetData>
    <row r="1" spans="1:26" ht="25.5">
      <c r="A1" s="149" t="s">
        <v>15</v>
      </c>
      <c r="B1" s="149"/>
      <c r="C1" s="149"/>
      <c r="D1" s="149"/>
      <c r="E1" s="149"/>
      <c r="F1" s="149"/>
      <c r="G1" s="149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5.5">
      <c r="A2" s="149" t="s">
        <v>18</v>
      </c>
      <c r="B2" s="149"/>
      <c r="C2" s="149"/>
      <c r="D2" s="149"/>
      <c r="E2" s="149"/>
      <c r="F2" s="149"/>
      <c r="G2" s="14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25.5">
      <c r="A3" s="149" t="s">
        <v>59</v>
      </c>
      <c r="B3" s="149"/>
      <c r="C3" s="149"/>
      <c r="D3" s="149"/>
      <c r="E3" s="149"/>
      <c r="F3" s="149"/>
      <c r="G3" s="149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7.25">
      <c r="A4" s="21"/>
      <c r="B4" s="21"/>
      <c r="C4" s="21"/>
      <c r="D4" s="21"/>
      <c r="E4" s="21"/>
      <c r="F4" s="21"/>
      <c r="G4" s="2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22.5">
      <c r="A5" s="150" t="s">
        <v>17</v>
      </c>
      <c r="B5" s="150"/>
      <c r="C5" s="150"/>
      <c r="D5" s="150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U5" s="41"/>
      <c r="V5" s="41"/>
      <c r="W5" s="41"/>
      <c r="X5" s="41"/>
      <c r="Y5" s="41"/>
      <c r="Z5" s="41"/>
    </row>
    <row r="6" spans="1:26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2.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 t="str">
        <f>'Riepil. voti Sindaco'!C8</f>
        <v>Votanti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</row>
    <row r="8" spans="1:26" ht="22.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5">
        <f>'Raccolta Voti'!C12</f>
        <v>17710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</row>
    <row r="9" spans="1:26" ht="25.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5" t="str">
        <f>'Riepil. voti Sindaco'!E8</f>
        <v>su </v>
      </c>
      <c r="P9" s="124"/>
      <c r="Q9" s="126">
        <f>O8/O10</f>
        <v>0.47579388533662886</v>
      </c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22.5">
      <c r="A10" s="124"/>
      <c r="B10" s="124"/>
      <c r="C10" s="124"/>
      <c r="D10" s="124"/>
      <c r="E10" s="124"/>
      <c r="F10" s="124"/>
      <c r="G10" s="124"/>
      <c r="H10" s="127"/>
      <c r="I10" s="124"/>
      <c r="J10" s="124"/>
      <c r="K10" s="128"/>
      <c r="L10" s="124"/>
      <c r="M10" s="124"/>
      <c r="N10" s="124"/>
      <c r="O10" s="125">
        <f>'Raccolta Voti'!C9</f>
        <v>37222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5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8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8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8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8"/>
      <c r="L14" s="124"/>
      <c r="M14" s="124"/>
      <c r="N14" s="124"/>
      <c r="O14" s="124"/>
      <c r="P14" s="124"/>
      <c r="Q14" s="124"/>
      <c r="R14" s="124"/>
      <c r="S14" s="129"/>
      <c r="T14" s="124"/>
      <c r="U14" s="124"/>
      <c r="V14" s="124"/>
      <c r="W14" s="124"/>
      <c r="X14" s="124"/>
      <c r="Y14" s="124"/>
      <c r="Z14" s="124"/>
    </row>
    <row r="15" spans="1:26" ht="1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8"/>
      <c r="L15" s="124"/>
      <c r="M15" s="124"/>
      <c r="N15" s="124"/>
      <c r="O15" s="124"/>
      <c r="P15" s="129"/>
      <c r="Q15" s="129"/>
      <c r="R15" s="129"/>
      <c r="S15" s="129"/>
      <c r="T15" s="124"/>
      <c r="U15" s="124"/>
      <c r="V15" s="124"/>
      <c r="W15" s="124"/>
      <c r="X15" s="124"/>
      <c r="Y15" s="124"/>
      <c r="Z15" s="124"/>
    </row>
    <row r="16" spans="1:26" ht="1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8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8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ht="1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ht="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ht="1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ht="1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ht="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ht="1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ht="1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ht="1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ht="1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ht="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ht="15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ht="1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1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ht="1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ht="15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ht="15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ht="1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ht="1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1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ht="13.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ht="13.5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3.5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ht="13.5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3.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ht="13.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ht="13.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ht="13.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ht="13.5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ht="13.5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ht="13.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ht="13.5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ht="13.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</sheetData>
  <sheetProtection password="DF8F" sheet="1"/>
  <mergeCells count="5">
    <mergeCell ref="A1:G1"/>
    <mergeCell ref="A5:E5"/>
    <mergeCell ref="F5:S5"/>
    <mergeCell ref="A3:G3"/>
    <mergeCell ref="A2:G2"/>
  </mergeCells>
  <printOptions horizontalCentered="1" verticalCentered="1"/>
  <pageMargins left="0.1968503937007874" right="0.1968503937007874" top="0.15748031496062992" bottom="0.15748031496062992" header="0.11811023622047245" footer="0.11811023622047245"/>
  <pageSetup fitToHeight="1" fitToWidth="1" horizontalDpi="300" verticalDpi="3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10" zoomScaleNormal="110" zoomScalePageLayoutView="0" workbookViewId="0" topLeftCell="A13">
      <selection activeCell="A3" sqref="A3"/>
    </sheetView>
  </sheetViews>
  <sheetFormatPr defaultColWidth="9.140625" defaultRowHeight="12.75"/>
  <cols>
    <col min="1" max="1" width="6.8515625" style="55" customWidth="1"/>
    <col min="2" max="2" width="9.7109375" style="55" customWidth="1"/>
    <col min="3" max="8" width="7.7109375" style="55" customWidth="1"/>
    <col min="9" max="9" width="11.28125" style="55" customWidth="1"/>
    <col min="10" max="10" width="8.140625" style="76" customWidth="1"/>
    <col min="11" max="11" width="11.28125" style="55" customWidth="1"/>
    <col min="12" max="12" width="8.140625" style="76" customWidth="1"/>
    <col min="13" max="13" width="9.8515625" style="55" customWidth="1"/>
    <col min="14" max="16384" width="9.140625" style="55" customWidth="1"/>
  </cols>
  <sheetData>
    <row r="1" spans="1:13" ht="12" customHeight="1">
      <c r="A1" s="77"/>
      <c r="B1" s="52"/>
      <c r="C1" s="51"/>
      <c r="D1" s="51"/>
      <c r="E1" s="52"/>
      <c r="F1" s="51"/>
      <c r="G1" s="51"/>
      <c r="H1" s="51"/>
      <c r="I1" s="51"/>
      <c r="J1" s="53"/>
      <c r="K1" s="51"/>
      <c r="L1" s="53"/>
      <c r="M1" s="54"/>
    </row>
    <row r="2" spans="1:13" ht="20.25" customHeight="1">
      <c r="A2" s="56"/>
      <c r="B2" s="78" t="s">
        <v>37</v>
      </c>
      <c r="C2" s="57"/>
      <c r="D2" s="57"/>
      <c r="E2" s="79" t="s">
        <v>75</v>
      </c>
      <c r="F2" s="57"/>
      <c r="G2" s="57"/>
      <c r="H2" s="57"/>
      <c r="I2" s="57"/>
      <c r="J2" s="58"/>
      <c r="K2" s="57"/>
      <c r="L2" s="58"/>
      <c r="M2" s="60"/>
    </row>
    <row r="3" spans="1:13" ht="15">
      <c r="A3" s="56"/>
      <c r="B3" s="57"/>
      <c r="C3" s="57"/>
      <c r="D3" s="57"/>
      <c r="E3" s="57"/>
      <c r="F3" s="57"/>
      <c r="G3" s="57"/>
      <c r="H3" s="57"/>
      <c r="I3" s="57"/>
      <c r="J3" s="58"/>
      <c r="K3" s="59"/>
      <c r="L3" s="58"/>
      <c r="M3" s="60"/>
    </row>
    <row r="4" spans="1:13" ht="13.5">
      <c r="A4" s="56" t="s">
        <v>26</v>
      </c>
      <c r="B4" s="57"/>
      <c r="C4" s="57"/>
      <c r="D4" s="59">
        <f>'Raccolta Voti'!C27</f>
        <v>49</v>
      </c>
      <c r="E4" s="57" t="s">
        <v>27</v>
      </c>
      <c r="F4" s="57"/>
      <c r="G4" s="57"/>
      <c r="H4" s="61" t="s">
        <v>28</v>
      </c>
      <c r="I4" s="62" t="s">
        <v>29</v>
      </c>
      <c r="J4" s="63">
        <f>'Raccolta Voti'!C7</f>
        <v>17504</v>
      </c>
      <c r="K4" s="62" t="s">
        <v>30</v>
      </c>
      <c r="L4" s="63">
        <f>'Raccolta Voti'!C9</f>
        <v>37222</v>
      </c>
      <c r="M4" s="60"/>
    </row>
    <row r="5" spans="1:13" ht="13.5">
      <c r="A5" s="56" t="s">
        <v>2</v>
      </c>
      <c r="B5" s="57"/>
      <c r="C5" s="57"/>
      <c r="D5" s="59">
        <f>'Raccolta Voti'!C12</f>
        <v>17710</v>
      </c>
      <c r="E5" s="57" t="s">
        <v>47</v>
      </c>
      <c r="F5" s="57"/>
      <c r="G5" s="57"/>
      <c r="H5" s="64"/>
      <c r="I5" s="62" t="s">
        <v>31</v>
      </c>
      <c r="J5" s="63">
        <f>'Raccolta Voti'!C8</f>
        <v>19718</v>
      </c>
      <c r="K5" s="57"/>
      <c r="L5" s="58"/>
      <c r="M5" s="60"/>
    </row>
    <row r="6" spans="1:13" ht="13.5">
      <c r="A6" s="56"/>
      <c r="B6" s="57"/>
      <c r="C6" s="57"/>
      <c r="D6" s="57"/>
      <c r="E6" s="57"/>
      <c r="F6" s="57"/>
      <c r="G6" s="57"/>
      <c r="H6" s="57"/>
      <c r="I6" s="57"/>
      <c r="J6" s="58"/>
      <c r="K6" s="57"/>
      <c r="L6" s="58"/>
      <c r="M6" s="60"/>
    </row>
    <row r="7" spans="1:13" ht="15" customHeight="1">
      <c r="A7" s="154" t="s">
        <v>13</v>
      </c>
      <c r="B7" s="59" t="s">
        <v>3</v>
      </c>
      <c r="C7" s="59" t="s">
        <v>32</v>
      </c>
      <c r="D7" s="152" t="s">
        <v>4</v>
      </c>
      <c r="E7" s="59" t="s">
        <v>32</v>
      </c>
      <c r="F7" s="152" t="s">
        <v>4</v>
      </c>
      <c r="G7" s="59" t="s">
        <v>32</v>
      </c>
      <c r="H7" s="152" t="s">
        <v>4</v>
      </c>
      <c r="I7" s="59" t="s">
        <v>76</v>
      </c>
      <c r="J7" s="152" t="s">
        <v>4</v>
      </c>
      <c r="K7" s="59" t="s">
        <v>43</v>
      </c>
      <c r="L7" s="152" t="s">
        <v>4</v>
      </c>
      <c r="M7" s="65" t="s">
        <v>12</v>
      </c>
    </row>
    <row r="8" spans="1:13" ht="15" customHeight="1" thickBot="1">
      <c r="A8" s="155"/>
      <c r="B8" s="66" t="s">
        <v>2</v>
      </c>
      <c r="C8" s="66" t="s">
        <v>33</v>
      </c>
      <c r="D8" s="153"/>
      <c r="E8" s="66" t="s">
        <v>34</v>
      </c>
      <c r="F8" s="153"/>
      <c r="G8" s="66" t="s">
        <v>35</v>
      </c>
      <c r="H8" s="153"/>
      <c r="I8" s="66" t="s">
        <v>77</v>
      </c>
      <c r="J8" s="153"/>
      <c r="K8" s="66" t="s">
        <v>44</v>
      </c>
      <c r="L8" s="153"/>
      <c r="M8" s="67" t="s">
        <v>36</v>
      </c>
    </row>
    <row r="9" spans="1:13" ht="16.5" customHeight="1">
      <c r="A9" s="68">
        <v>1</v>
      </c>
      <c r="B9" s="69">
        <f>'Raccolta Voti'!D$12</f>
        <v>454</v>
      </c>
      <c r="C9" s="69">
        <f>'Raccolta Voti'!D$19</f>
        <v>3</v>
      </c>
      <c r="D9" s="71">
        <f>SUM(C9/B9)</f>
        <v>0.006607929515418502</v>
      </c>
      <c r="E9" s="69">
        <f>'Raccolta Voti'!D$20</f>
        <v>6</v>
      </c>
      <c r="F9" s="71">
        <f aca="true" t="shared" si="0" ref="F9:F14">SUM(E9/B9)</f>
        <v>0.013215859030837005</v>
      </c>
      <c r="G9" s="70">
        <f>'Raccolta Voti'!D$21</f>
        <v>0</v>
      </c>
      <c r="H9" s="71">
        <f>SUM(G9/B9)</f>
        <v>0</v>
      </c>
      <c r="I9" s="70">
        <f>'Raccolta Voti'!D$15</f>
        <v>239</v>
      </c>
      <c r="J9" s="72">
        <f>SUM(I9/M9)</f>
        <v>0.5370786516853933</v>
      </c>
      <c r="K9" s="70">
        <f>'Raccolta Voti'!D$16</f>
        <v>206</v>
      </c>
      <c r="L9" s="72">
        <f>SUM(K9/M9)</f>
        <v>0.46292134831460674</v>
      </c>
      <c r="M9" s="70">
        <f>'Raccolta Voti'!D$17</f>
        <v>445</v>
      </c>
    </row>
    <row r="10" spans="1:13" ht="16.5" customHeight="1">
      <c r="A10" s="73">
        <v>2</v>
      </c>
      <c r="B10" s="69">
        <f>'Raccolta Voti'!E$12</f>
        <v>343</v>
      </c>
      <c r="C10" s="69">
        <f>'Raccolta Voti'!E$19</f>
        <v>3</v>
      </c>
      <c r="D10" s="71">
        <f aca="true" t="shared" si="1" ref="D10:D57">SUM(C10/B10)</f>
        <v>0.008746355685131196</v>
      </c>
      <c r="E10" s="69">
        <f>'Raccolta Voti'!E$20</f>
        <v>5</v>
      </c>
      <c r="F10" s="71">
        <f t="shared" si="0"/>
        <v>0.014577259475218658</v>
      </c>
      <c r="G10" s="70">
        <f>'Raccolta Voti'!E$21</f>
        <v>0</v>
      </c>
      <c r="H10" s="71">
        <f aca="true" t="shared" si="2" ref="H10:H57">SUM(G10/B10)</f>
        <v>0</v>
      </c>
      <c r="I10" s="70">
        <f>'Raccolta Voti'!E$15</f>
        <v>190</v>
      </c>
      <c r="J10" s="72">
        <f aca="true" t="shared" si="3" ref="J10:J57">SUM(I10/M10)</f>
        <v>0.5671641791044776</v>
      </c>
      <c r="K10" s="70">
        <f>'Raccolta Voti'!E$16</f>
        <v>145</v>
      </c>
      <c r="L10" s="72">
        <f aca="true" t="shared" si="4" ref="L10:L57">SUM(K10/M10)</f>
        <v>0.43283582089552236</v>
      </c>
      <c r="M10" s="70">
        <f>'Raccolta Voti'!E$17</f>
        <v>335</v>
      </c>
    </row>
    <row r="11" spans="1:13" ht="16.5" customHeight="1">
      <c r="A11" s="73">
        <v>3</v>
      </c>
      <c r="B11" s="69">
        <f>'Raccolta Voti'!F$12</f>
        <v>297</v>
      </c>
      <c r="C11" s="69">
        <f>'Raccolta Voti'!F$19</f>
        <v>0</v>
      </c>
      <c r="D11" s="71">
        <f t="shared" si="1"/>
        <v>0</v>
      </c>
      <c r="E11" s="69">
        <f>'Raccolta Voti'!F$20</f>
        <v>9</v>
      </c>
      <c r="F11" s="71">
        <f t="shared" si="0"/>
        <v>0.030303030303030304</v>
      </c>
      <c r="G11" s="70">
        <f>'Raccolta Voti'!F$21</f>
        <v>0</v>
      </c>
      <c r="H11" s="71">
        <f t="shared" si="2"/>
        <v>0</v>
      </c>
      <c r="I11" s="70">
        <f>'Raccolta Voti'!F$15</f>
        <v>162</v>
      </c>
      <c r="J11" s="72">
        <f t="shared" si="3"/>
        <v>0.5625</v>
      </c>
      <c r="K11" s="70">
        <f>'Raccolta Voti'!F$16</f>
        <v>126</v>
      </c>
      <c r="L11" s="72">
        <f t="shared" si="4"/>
        <v>0.4375</v>
      </c>
      <c r="M11" s="70">
        <f>'Raccolta Voti'!F$17</f>
        <v>288</v>
      </c>
    </row>
    <row r="12" spans="1:13" ht="16.5" customHeight="1">
      <c r="A12" s="73">
        <v>4</v>
      </c>
      <c r="B12" s="69">
        <f>'Raccolta Voti'!G$12</f>
        <v>383</v>
      </c>
      <c r="C12" s="69">
        <f>'Raccolta Voti'!G$19</f>
        <v>1</v>
      </c>
      <c r="D12" s="71">
        <f t="shared" si="1"/>
        <v>0.0026109660574412533</v>
      </c>
      <c r="E12" s="69">
        <f>'Raccolta Voti'!G$20</f>
        <v>5</v>
      </c>
      <c r="F12" s="71">
        <f t="shared" si="0"/>
        <v>0.013054830287206266</v>
      </c>
      <c r="G12" s="70">
        <f>'Raccolta Voti'!G$21</f>
        <v>0</v>
      </c>
      <c r="H12" s="71">
        <f t="shared" si="2"/>
        <v>0</v>
      </c>
      <c r="I12" s="70">
        <f>'Raccolta Voti'!G$15</f>
        <v>206</v>
      </c>
      <c r="J12" s="72">
        <f t="shared" si="3"/>
        <v>0.5464190981432361</v>
      </c>
      <c r="K12" s="70">
        <f>'Raccolta Voti'!G$16</f>
        <v>171</v>
      </c>
      <c r="L12" s="72">
        <f t="shared" si="4"/>
        <v>0.4535809018567639</v>
      </c>
      <c r="M12" s="70">
        <f>'Raccolta Voti'!G$17</f>
        <v>377</v>
      </c>
    </row>
    <row r="13" spans="1:13" ht="16.5" customHeight="1">
      <c r="A13" s="73">
        <v>5</v>
      </c>
      <c r="B13" s="69">
        <f>'Raccolta Voti'!H$12</f>
        <v>324</v>
      </c>
      <c r="C13" s="69">
        <f>'Raccolta Voti'!H$19</f>
        <v>2</v>
      </c>
      <c r="D13" s="71">
        <f t="shared" si="1"/>
        <v>0.006172839506172839</v>
      </c>
      <c r="E13" s="69">
        <f>'Raccolta Voti'!H$20</f>
        <v>5</v>
      </c>
      <c r="F13" s="71">
        <f t="shared" si="0"/>
        <v>0.015432098765432098</v>
      </c>
      <c r="G13" s="70">
        <f>'Raccolta Voti'!H$21</f>
        <v>0</v>
      </c>
      <c r="H13" s="71">
        <f t="shared" si="2"/>
        <v>0</v>
      </c>
      <c r="I13" s="70">
        <f>'Raccolta Voti'!H$15</f>
        <v>168</v>
      </c>
      <c r="J13" s="72">
        <f t="shared" si="3"/>
        <v>0.5299684542586751</v>
      </c>
      <c r="K13" s="70">
        <f>'Raccolta Voti'!H$16</f>
        <v>149</v>
      </c>
      <c r="L13" s="72">
        <f t="shared" si="4"/>
        <v>0.47003154574132494</v>
      </c>
      <c r="M13" s="70">
        <f>'Raccolta Voti'!H$17</f>
        <v>317</v>
      </c>
    </row>
    <row r="14" spans="1:13" ht="16.5" customHeight="1">
      <c r="A14" s="73">
        <v>6</v>
      </c>
      <c r="B14" s="69">
        <f>'Raccolta Voti'!I$12</f>
        <v>373</v>
      </c>
      <c r="C14" s="69">
        <f>'Raccolta Voti'!I$19</f>
        <v>4</v>
      </c>
      <c r="D14" s="71">
        <f t="shared" si="1"/>
        <v>0.010723860589812333</v>
      </c>
      <c r="E14" s="74">
        <f>'Raccolta Voti'!I$20</f>
        <v>9</v>
      </c>
      <c r="F14" s="71">
        <f t="shared" si="0"/>
        <v>0.024128686327077747</v>
      </c>
      <c r="G14" s="70">
        <f>'Raccolta Voti'!I$21</f>
        <v>0</v>
      </c>
      <c r="H14" s="71">
        <f t="shared" si="2"/>
        <v>0</v>
      </c>
      <c r="I14" s="70">
        <f>'Raccolta Voti'!I$15</f>
        <v>170</v>
      </c>
      <c r="J14" s="72">
        <f t="shared" si="3"/>
        <v>0.4722222222222222</v>
      </c>
      <c r="K14" s="70">
        <f>'Raccolta Voti'!I$16</f>
        <v>190</v>
      </c>
      <c r="L14" s="72">
        <f t="shared" si="4"/>
        <v>0.5277777777777778</v>
      </c>
      <c r="M14" s="70">
        <f>'Raccolta Voti'!I$17</f>
        <v>360</v>
      </c>
    </row>
    <row r="15" spans="1:13" ht="16.5" customHeight="1">
      <c r="A15" s="73">
        <v>7</v>
      </c>
      <c r="B15" s="69">
        <f>'Raccolta Voti'!J$12</f>
        <v>267</v>
      </c>
      <c r="C15" s="69">
        <f>'Raccolta Voti'!J$19</f>
        <v>0</v>
      </c>
      <c r="D15" s="71">
        <f t="shared" si="1"/>
        <v>0</v>
      </c>
      <c r="E15" s="74">
        <f>'Raccolta Voti'!J$20</f>
        <v>4</v>
      </c>
      <c r="F15" s="71">
        <f aca="true" t="shared" si="5" ref="F15:F57">SUM(E15/B15)</f>
        <v>0.0149812734082397</v>
      </c>
      <c r="G15" s="70">
        <f>'Raccolta Voti'!J$21</f>
        <v>0</v>
      </c>
      <c r="H15" s="71">
        <f t="shared" si="2"/>
        <v>0</v>
      </c>
      <c r="I15" s="70">
        <f>'Raccolta Voti'!J$15</f>
        <v>128</v>
      </c>
      <c r="J15" s="72">
        <f t="shared" si="3"/>
        <v>0.4866920152091255</v>
      </c>
      <c r="K15" s="70">
        <f>'Raccolta Voti'!J$16</f>
        <v>135</v>
      </c>
      <c r="L15" s="72">
        <f t="shared" si="4"/>
        <v>0.5133079847908745</v>
      </c>
      <c r="M15" s="70">
        <f>'Raccolta Voti'!J$17</f>
        <v>263</v>
      </c>
    </row>
    <row r="16" spans="1:13" ht="16.5" customHeight="1">
      <c r="A16" s="73">
        <v>8</v>
      </c>
      <c r="B16" s="69">
        <f>'Raccolta Voti'!K$12</f>
        <v>418</v>
      </c>
      <c r="C16" s="69">
        <f>'Raccolta Voti'!K$19</f>
        <v>8</v>
      </c>
      <c r="D16" s="71">
        <f t="shared" si="1"/>
        <v>0.019138755980861243</v>
      </c>
      <c r="E16" s="74">
        <f>'Raccolta Voti'!K$20</f>
        <v>3</v>
      </c>
      <c r="F16" s="71">
        <f t="shared" si="5"/>
        <v>0.007177033492822967</v>
      </c>
      <c r="G16" s="74">
        <f>'Raccolta Voti'!K$21</f>
        <v>0</v>
      </c>
      <c r="H16" s="71">
        <f t="shared" si="2"/>
        <v>0</v>
      </c>
      <c r="I16" s="70">
        <f>'Raccolta Voti'!K$15</f>
        <v>204</v>
      </c>
      <c r="J16" s="72">
        <f t="shared" si="3"/>
        <v>0.5012285012285013</v>
      </c>
      <c r="K16" s="70">
        <f>'Raccolta Voti'!K$16</f>
        <v>203</v>
      </c>
      <c r="L16" s="72">
        <f t="shared" si="4"/>
        <v>0.4987714987714988</v>
      </c>
      <c r="M16" s="70">
        <f>'Raccolta Voti'!K$17</f>
        <v>407</v>
      </c>
    </row>
    <row r="17" spans="1:13" ht="16.5" customHeight="1">
      <c r="A17" s="73">
        <v>9</v>
      </c>
      <c r="B17" s="69">
        <f>'Raccolta Voti'!L$12</f>
        <v>415</v>
      </c>
      <c r="C17" s="69">
        <f>'Raccolta Voti'!L$19</f>
        <v>2</v>
      </c>
      <c r="D17" s="71">
        <f t="shared" si="1"/>
        <v>0.004819277108433735</v>
      </c>
      <c r="E17" s="74">
        <f>'Raccolta Voti'!L$20</f>
        <v>10</v>
      </c>
      <c r="F17" s="71">
        <f t="shared" si="5"/>
        <v>0.024096385542168676</v>
      </c>
      <c r="G17" s="74">
        <f>'Raccolta Voti'!L$21</f>
        <v>0</v>
      </c>
      <c r="H17" s="71">
        <f t="shared" si="2"/>
        <v>0</v>
      </c>
      <c r="I17" s="70">
        <f>'Raccolta Voti'!L$15</f>
        <v>228</v>
      </c>
      <c r="J17" s="72">
        <f t="shared" si="3"/>
        <v>0.56575682382134</v>
      </c>
      <c r="K17" s="70">
        <f>'Raccolta Voti'!L$16</f>
        <v>175</v>
      </c>
      <c r="L17" s="72">
        <f t="shared" si="4"/>
        <v>0.43424317617866004</v>
      </c>
      <c r="M17" s="70">
        <f>'Raccolta Voti'!L$17</f>
        <v>403</v>
      </c>
    </row>
    <row r="18" spans="1:13" ht="16.5" customHeight="1">
      <c r="A18" s="73">
        <v>10</v>
      </c>
      <c r="B18" s="69">
        <f>'Raccolta Voti'!M$12</f>
        <v>461</v>
      </c>
      <c r="C18" s="69">
        <f>'Raccolta Voti'!M$19</f>
        <v>6</v>
      </c>
      <c r="D18" s="71">
        <f t="shared" si="1"/>
        <v>0.013015184381778741</v>
      </c>
      <c r="E18" s="74">
        <f>'Raccolta Voti'!M$20</f>
        <v>8</v>
      </c>
      <c r="F18" s="71">
        <f t="shared" si="5"/>
        <v>0.01735357917570499</v>
      </c>
      <c r="G18" s="74">
        <f>'Raccolta Voti'!M$21</f>
        <v>0</v>
      </c>
      <c r="H18" s="71">
        <f t="shared" si="2"/>
        <v>0</v>
      </c>
      <c r="I18" s="74">
        <f>'Raccolta Voti'!M$15</f>
        <v>241</v>
      </c>
      <c r="J18" s="72">
        <f t="shared" si="3"/>
        <v>0.5391498881431768</v>
      </c>
      <c r="K18" s="70">
        <f>'Raccolta Voti'!M$16</f>
        <v>206</v>
      </c>
      <c r="L18" s="72">
        <f t="shared" si="4"/>
        <v>0.4608501118568233</v>
      </c>
      <c r="M18" s="70">
        <f>'Raccolta Voti'!M$17</f>
        <v>447</v>
      </c>
    </row>
    <row r="19" spans="1:13" ht="16.5" customHeight="1">
      <c r="A19" s="73">
        <v>11</v>
      </c>
      <c r="B19" s="69">
        <f>'Raccolta Voti'!N$12</f>
        <v>376</v>
      </c>
      <c r="C19" s="69">
        <f>'Raccolta Voti'!N$19</f>
        <v>5</v>
      </c>
      <c r="D19" s="71">
        <f t="shared" si="1"/>
        <v>0.013297872340425532</v>
      </c>
      <c r="E19" s="74">
        <f>'Raccolta Voti'!N$20</f>
        <v>1</v>
      </c>
      <c r="F19" s="71">
        <f t="shared" si="5"/>
        <v>0.0026595744680851063</v>
      </c>
      <c r="G19" s="74">
        <f>'Raccolta Voti'!N$21</f>
        <v>0</v>
      </c>
      <c r="H19" s="71">
        <f t="shared" si="2"/>
        <v>0</v>
      </c>
      <c r="I19" s="74">
        <f>'Raccolta Voti'!N$15</f>
        <v>213</v>
      </c>
      <c r="J19" s="72">
        <f t="shared" si="3"/>
        <v>0.5756756756756757</v>
      </c>
      <c r="K19" s="70">
        <f>'Raccolta Voti'!N$16</f>
        <v>157</v>
      </c>
      <c r="L19" s="72">
        <f t="shared" si="4"/>
        <v>0.4243243243243243</v>
      </c>
      <c r="M19" s="70">
        <f>'Raccolta Voti'!N$17</f>
        <v>370</v>
      </c>
    </row>
    <row r="20" spans="1:13" ht="16.5" customHeight="1">
      <c r="A20" s="73">
        <v>12</v>
      </c>
      <c r="B20" s="69">
        <f>'Raccolta Voti'!O$12</f>
        <v>351</v>
      </c>
      <c r="C20" s="69">
        <f>'Raccolta Voti'!O$19</f>
        <v>3</v>
      </c>
      <c r="D20" s="71">
        <f t="shared" si="1"/>
        <v>0.008547008547008548</v>
      </c>
      <c r="E20" s="74">
        <f>'Raccolta Voti'!O$20</f>
        <v>11</v>
      </c>
      <c r="F20" s="71">
        <f t="shared" si="5"/>
        <v>0.03133903133903134</v>
      </c>
      <c r="G20" s="74">
        <f>'Raccolta Voti'!O$21</f>
        <v>0</v>
      </c>
      <c r="H20" s="71">
        <f t="shared" si="2"/>
        <v>0</v>
      </c>
      <c r="I20" s="74">
        <f>'Raccolta Voti'!O$15</f>
        <v>194</v>
      </c>
      <c r="J20" s="72">
        <f t="shared" si="3"/>
        <v>0.5756676557863502</v>
      </c>
      <c r="K20" s="74">
        <f>'Raccolta Voti'!O$16</f>
        <v>143</v>
      </c>
      <c r="L20" s="72">
        <f t="shared" si="4"/>
        <v>0.42433234421364985</v>
      </c>
      <c r="M20" s="70">
        <f>'Raccolta Voti'!O$17</f>
        <v>337</v>
      </c>
    </row>
    <row r="21" spans="1:13" ht="16.5" customHeight="1">
      <c r="A21" s="73">
        <v>13</v>
      </c>
      <c r="B21" s="69">
        <f>'Raccolta Voti'!P$12</f>
        <v>408</v>
      </c>
      <c r="C21" s="69">
        <f>'Raccolta Voti'!P$19</f>
        <v>3</v>
      </c>
      <c r="D21" s="71">
        <f t="shared" si="1"/>
        <v>0.007352941176470588</v>
      </c>
      <c r="E21" s="74">
        <f>'Raccolta Voti'!P$20</f>
        <v>3</v>
      </c>
      <c r="F21" s="71">
        <f t="shared" si="5"/>
        <v>0.007352941176470588</v>
      </c>
      <c r="G21" s="74">
        <f>'Raccolta Voti'!P$21</f>
        <v>0</v>
      </c>
      <c r="H21" s="71">
        <f t="shared" si="2"/>
        <v>0</v>
      </c>
      <c r="I21" s="74">
        <f>'Raccolta Voti'!P$15</f>
        <v>245</v>
      </c>
      <c r="J21" s="72">
        <f t="shared" si="3"/>
        <v>0.6094527363184079</v>
      </c>
      <c r="K21" s="74">
        <f>'Raccolta Voti'!P$16</f>
        <v>157</v>
      </c>
      <c r="L21" s="72">
        <f t="shared" si="4"/>
        <v>0.39054726368159204</v>
      </c>
      <c r="M21" s="70">
        <f>'Raccolta Voti'!P$17</f>
        <v>402</v>
      </c>
    </row>
    <row r="22" spans="1:13" ht="16.5" customHeight="1">
      <c r="A22" s="73">
        <v>14</v>
      </c>
      <c r="B22" s="69">
        <f>'Raccolta Voti'!Q$12</f>
        <v>390</v>
      </c>
      <c r="C22" s="69">
        <f>'Raccolta Voti'!Q$19</f>
        <v>6</v>
      </c>
      <c r="D22" s="71">
        <f t="shared" si="1"/>
        <v>0.015384615384615385</v>
      </c>
      <c r="E22" s="74">
        <f>'Raccolta Voti'!Q$20</f>
        <v>6</v>
      </c>
      <c r="F22" s="71">
        <f t="shared" si="5"/>
        <v>0.015384615384615385</v>
      </c>
      <c r="G22" s="74">
        <f>'Raccolta Voti'!Q$21</f>
        <v>0</v>
      </c>
      <c r="H22" s="71">
        <f t="shared" si="2"/>
        <v>0</v>
      </c>
      <c r="I22" s="74">
        <f>'Raccolta Voti'!Q$15</f>
        <v>204</v>
      </c>
      <c r="J22" s="72">
        <f t="shared" si="3"/>
        <v>0.5396825396825397</v>
      </c>
      <c r="K22" s="74">
        <f>'Raccolta Voti'!Q$16</f>
        <v>174</v>
      </c>
      <c r="L22" s="72">
        <f t="shared" si="4"/>
        <v>0.4603174603174603</v>
      </c>
      <c r="M22" s="70">
        <f>'Raccolta Voti'!Q$17</f>
        <v>378</v>
      </c>
    </row>
    <row r="23" spans="1:13" ht="16.5" customHeight="1">
      <c r="A23" s="73">
        <v>15</v>
      </c>
      <c r="B23" s="69">
        <f>'Raccolta Voti'!R$12</f>
        <v>333</v>
      </c>
      <c r="C23" s="69">
        <f>'Raccolta Voti'!R$19</f>
        <v>2</v>
      </c>
      <c r="D23" s="71">
        <f t="shared" si="1"/>
        <v>0.006006006006006006</v>
      </c>
      <c r="E23" s="74">
        <f>'Raccolta Voti'!R$20</f>
        <v>15</v>
      </c>
      <c r="F23" s="71">
        <f t="shared" si="5"/>
        <v>0.04504504504504504</v>
      </c>
      <c r="G23" s="74">
        <f>'Raccolta Voti'!R$21</f>
        <v>0</v>
      </c>
      <c r="H23" s="71">
        <f t="shared" si="2"/>
        <v>0</v>
      </c>
      <c r="I23" s="74">
        <f>'Raccolta Voti'!R$15</f>
        <v>175</v>
      </c>
      <c r="J23" s="72">
        <f t="shared" si="3"/>
        <v>0.5537974683544303</v>
      </c>
      <c r="K23" s="74">
        <f>'Raccolta Voti'!R$16</f>
        <v>141</v>
      </c>
      <c r="L23" s="72">
        <f t="shared" si="4"/>
        <v>0.4462025316455696</v>
      </c>
      <c r="M23" s="74">
        <f>'Raccolta Voti'!R$17</f>
        <v>316</v>
      </c>
    </row>
    <row r="24" spans="1:13" ht="16.5" customHeight="1">
      <c r="A24" s="73">
        <v>16</v>
      </c>
      <c r="B24" s="69">
        <f>'Raccolta Voti'!S$12</f>
        <v>379</v>
      </c>
      <c r="C24" s="69">
        <f>'Raccolta Voti'!S$19</f>
        <v>8</v>
      </c>
      <c r="D24" s="71">
        <f t="shared" si="1"/>
        <v>0.021108179419525065</v>
      </c>
      <c r="E24" s="74">
        <f>'Raccolta Voti'!S$20</f>
        <v>7</v>
      </c>
      <c r="F24" s="71">
        <f t="shared" si="5"/>
        <v>0.018469656992084433</v>
      </c>
      <c r="G24" s="74">
        <f>'Raccolta Voti'!S$21</f>
        <v>0</v>
      </c>
      <c r="H24" s="71">
        <f t="shared" si="2"/>
        <v>0</v>
      </c>
      <c r="I24" s="74">
        <f>'Raccolta Voti'!S$15</f>
        <v>217</v>
      </c>
      <c r="J24" s="72">
        <f t="shared" si="3"/>
        <v>0.5961538461538461</v>
      </c>
      <c r="K24" s="74">
        <f>'Raccolta Voti'!S$16</f>
        <v>147</v>
      </c>
      <c r="L24" s="72">
        <f t="shared" si="4"/>
        <v>0.40384615384615385</v>
      </c>
      <c r="M24" s="74">
        <f>'Raccolta Voti'!S$17</f>
        <v>364</v>
      </c>
    </row>
    <row r="25" spans="1:13" ht="16.5" customHeight="1">
      <c r="A25" s="73">
        <v>17</v>
      </c>
      <c r="B25" s="69">
        <f>'Raccolta Voti'!T$12</f>
        <v>335</v>
      </c>
      <c r="C25" s="69">
        <f>'Raccolta Voti'!T$19</f>
        <v>1</v>
      </c>
      <c r="D25" s="71">
        <f t="shared" si="1"/>
        <v>0.0029850746268656717</v>
      </c>
      <c r="E25" s="74">
        <f>'Raccolta Voti'!T$20</f>
        <v>7</v>
      </c>
      <c r="F25" s="71">
        <f t="shared" si="5"/>
        <v>0.020895522388059702</v>
      </c>
      <c r="G25" s="74">
        <f>'Raccolta Voti'!T$21</f>
        <v>0</v>
      </c>
      <c r="H25" s="71">
        <f t="shared" si="2"/>
        <v>0</v>
      </c>
      <c r="I25" s="74">
        <f>'Raccolta Voti'!T$15</f>
        <v>201</v>
      </c>
      <c r="J25" s="72">
        <f t="shared" si="3"/>
        <v>0.6146788990825688</v>
      </c>
      <c r="K25" s="74">
        <f>'Raccolta Voti'!T$16</f>
        <v>126</v>
      </c>
      <c r="L25" s="72">
        <f t="shared" si="4"/>
        <v>0.3853211009174312</v>
      </c>
      <c r="M25" s="74">
        <f>'Raccolta Voti'!T$17</f>
        <v>327</v>
      </c>
    </row>
    <row r="26" spans="1:13" ht="16.5" customHeight="1">
      <c r="A26" s="73">
        <v>18</v>
      </c>
      <c r="B26" s="69">
        <f>'Raccolta Voti'!U$12</f>
        <v>339</v>
      </c>
      <c r="C26" s="69">
        <f>'Raccolta Voti'!U$19</f>
        <v>1</v>
      </c>
      <c r="D26" s="71">
        <f t="shared" si="1"/>
        <v>0.0029498525073746312</v>
      </c>
      <c r="E26" s="74">
        <f>'Raccolta Voti'!U$20</f>
        <v>9</v>
      </c>
      <c r="F26" s="71">
        <f t="shared" si="5"/>
        <v>0.02654867256637168</v>
      </c>
      <c r="G26" s="74">
        <f>'Raccolta Voti'!U$21</f>
        <v>0</v>
      </c>
      <c r="H26" s="71">
        <f t="shared" si="2"/>
        <v>0</v>
      </c>
      <c r="I26" s="74">
        <f>'Raccolta Voti'!U$15</f>
        <v>175</v>
      </c>
      <c r="J26" s="72">
        <f t="shared" si="3"/>
        <v>0.5319148936170213</v>
      </c>
      <c r="K26" s="74">
        <f>'Raccolta Voti'!U$16</f>
        <v>154</v>
      </c>
      <c r="L26" s="72">
        <f t="shared" si="4"/>
        <v>0.46808510638297873</v>
      </c>
      <c r="M26" s="74">
        <f>'Raccolta Voti'!U$17</f>
        <v>329</v>
      </c>
    </row>
    <row r="27" spans="1:13" ht="16.5" customHeight="1">
      <c r="A27" s="73">
        <v>19</v>
      </c>
      <c r="B27" s="69">
        <f>'Raccolta Voti'!V$12</f>
        <v>373</v>
      </c>
      <c r="C27" s="69">
        <f>'Raccolta Voti'!V$19</f>
        <v>6</v>
      </c>
      <c r="D27" s="71">
        <f t="shared" si="1"/>
        <v>0.0160857908847185</v>
      </c>
      <c r="E27" s="74">
        <f>'Raccolta Voti'!V$20</f>
        <v>10</v>
      </c>
      <c r="F27" s="71">
        <f t="shared" si="5"/>
        <v>0.02680965147453083</v>
      </c>
      <c r="G27" s="74">
        <f>'Raccolta Voti'!V$21</f>
        <v>0</v>
      </c>
      <c r="H27" s="71">
        <f t="shared" si="2"/>
        <v>0</v>
      </c>
      <c r="I27" s="74">
        <f>'Raccolta Voti'!V$15</f>
        <v>197</v>
      </c>
      <c r="J27" s="72">
        <f t="shared" si="3"/>
        <v>0.5518207282913166</v>
      </c>
      <c r="K27" s="74">
        <f>'Raccolta Voti'!V$16</f>
        <v>160</v>
      </c>
      <c r="L27" s="72">
        <f t="shared" si="4"/>
        <v>0.4481792717086835</v>
      </c>
      <c r="M27" s="74">
        <f>'Raccolta Voti'!V$17</f>
        <v>357</v>
      </c>
    </row>
    <row r="28" spans="1:13" ht="16.5" customHeight="1">
      <c r="A28" s="73">
        <v>20</v>
      </c>
      <c r="B28" s="69">
        <f>'Raccolta Voti'!W$12</f>
        <v>372</v>
      </c>
      <c r="C28" s="69">
        <f>'Raccolta Voti'!W$19</f>
        <v>3</v>
      </c>
      <c r="D28" s="71">
        <f t="shared" si="1"/>
        <v>0.008064516129032258</v>
      </c>
      <c r="E28" s="74">
        <f>'Raccolta Voti'!W$20</f>
        <v>5</v>
      </c>
      <c r="F28" s="71">
        <f t="shared" si="5"/>
        <v>0.013440860215053764</v>
      </c>
      <c r="G28" s="74">
        <f>'Raccolta Voti'!W$21</f>
        <v>0</v>
      </c>
      <c r="H28" s="71">
        <f t="shared" si="2"/>
        <v>0</v>
      </c>
      <c r="I28" s="74">
        <f>'Raccolta Voti'!W$15</f>
        <v>232</v>
      </c>
      <c r="J28" s="72">
        <f t="shared" si="3"/>
        <v>0.6373626373626373</v>
      </c>
      <c r="K28" s="74">
        <f>'Raccolta Voti'!W$16</f>
        <v>132</v>
      </c>
      <c r="L28" s="72">
        <f t="shared" si="4"/>
        <v>0.3626373626373626</v>
      </c>
      <c r="M28" s="74">
        <f>'Raccolta Voti'!W$17</f>
        <v>364</v>
      </c>
    </row>
    <row r="29" spans="1:13" ht="16.5" customHeight="1">
      <c r="A29" s="73">
        <v>21</v>
      </c>
      <c r="B29" s="69">
        <f>'Raccolta Voti'!X$12</f>
        <v>359</v>
      </c>
      <c r="C29" s="69">
        <f>'Raccolta Voti'!X$19</f>
        <v>3</v>
      </c>
      <c r="D29" s="71">
        <f t="shared" si="1"/>
        <v>0.008356545961002786</v>
      </c>
      <c r="E29" s="74">
        <f>'Raccolta Voti'!X$20</f>
        <v>7</v>
      </c>
      <c r="F29" s="71">
        <f t="shared" si="5"/>
        <v>0.019498607242339833</v>
      </c>
      <c r="G29" s="74">
        <f>'Raccolta Voti'!X$21</f>
        <v>0</v>
      </c>
      <c r="H29" s="71">
        <f t="shared" si="2"/>
        <v>0</v>
      </c>
      <c r="I29" s="74">
        <f>'Raccolta Voti'!X$15</f>
        <v>190</v>
      </c>
      <c r="J29" s="72">
        <f t="shared" si="3"/>
        <v>0.5444126074498568</v>
      </c>
      <c r="K29" s="74">
        <f>'Raccolta Voti'!X$16</f>
        <v>159</v>
      </c>
      <c r="L29" s="72">
        <f t="shared" si="4"/>
        <v>0.45558739255014324</v>
      </c>
      <c r="M29" s="74">
        <f>'Raccolta Voti'!X$17</f>
        <v>349</v>
      </c>
    </row>
    <row r="30" spans="1:13" ht="16.5" customHeight="1">
      <c r="A30" s="73">
        <v>22</v>
      </c>
      <c r="B30" s="69">
        <f>'Raccolta Voti'!Y$12</f>
        <v>321</v>
      </c>
      <c r="C30" s="69">
        <f>'Raccolta Voti'!Y$19</f>
        <v>4</v>
      </c>
      <c r="D30" s="71">
        <f t="shared" si="1"/>
        <v>0.012461059190031152</v>
      </c>
      <c r="E30" s="74">
        <f>'Raccolta Voti'!Y$20</f>
        <v>4</v>
      </c>
      <c r="F30" s="71">
        <f t="shared" si="5"/>
        <v>0.012461059190031152</v>
      </c>
      <c r="G30" s="74">
        <f>'Raccolta Voti'!Y$21</f>
        <v>0</v>
      </c>
      <c r="H30" s="71">
        <f t="shared" si="2"/>
        <v>0</v>
      </c>
      <c r="I30" s="74">
        <f>'Raccolta Voti'!Y$15</f>
        <v>184</v>
      </c>
      <c r="J30" s="72">
        <f t="shared" si="3"/>
        <v>0.5878594249201278</v>
      </c>
      <c r="K30" s="74">
        <f>'Raccolta Voti'!Y$16</f>
        <v>129</v>
      </c>
      <c r="L30" s="72">
        <f t="shared" si="4"/>
        <v>0.41214057507987223</v>
      </c>
      <c r="M30" s="74">
        <f>'Raccolta Voti'!Y$17</f>
        <v>313</v>
      </c>
    </row>
    <row r="31" spans="1:13" ht="16.5" customHeight="1">
      <c r="A31" s="73">
        <v>23</v>
      </c>
      <c r="B31" s="69">
        <f>'Raccolta Voti'!Z$12</f>
        <v>348</v>
      </c>
      <c r="C31" s="69">
        <f>'Raccolta Voti'!Z$19</f>
        <v>1</v>
      </c>
      <c r="D31" s="71">
        <f t="shared" si="1"/>
        <v>0.0028735632183908046</v>
      </c>
      <c r="E31" s="74">
        <f>'Raccolta Voti'!Z$20</f>
        <v>10</v>
      </c>
      <c r="F31" s="71">
        <f t="shared" si="5"/>
        <v>0.028735632183908046</v>
      </c>
      <c r="G31" s="74">
        <f>'Raccolta Voti'!Z$21</f>
        <v>0</v>
      </c>
      <c r="H31" s="71">
        <f t="shared" si="2"/>
        <v>0</v>
      </c>
      <c r="I31" s="74">
        <f>'Raccolta Voti'!Z$15</f>
        <v>177</v>
      </c>
      <c r="J31" s="72">
        <f t="shared" si="3"/>
        <v>0.5252225519287834</v>
      </c>
      <c r="K31" s="74">
        <f>'Raccolta Voti'!Z$16</f>
        <v>160</v>
      </c>
      <c r="L31" s="72">
        <f t="shared" si="4"/>
        <v>0.47477744807121663</v>
      </c>
      <c r="M31" s="74">
        <f>'Raccolta Voti'!Z$17</f>
        <v>337</v>
      </c>
    </row>
    <row r="32" spans="1:13" ht="16.5" customHeight="1">
      <c r="A32" s="73">
        <v>24</v>
      </c>
      <c r="B32" s="69">
        <f>'Raccolta Voti'!AA$12</f>
        <v>447</v>
      </c>
      <c r="C32" s="69">
        <f>'Raccolta Voti'!AA$19</f>
        <v>3</v>
      </c>
      <c r="D32" s="71">
        <f t="shared" si="1"/>
        <v>0.006711409395973154</v>
      </c>
      <c r="E32" s="74">
        <f>'Raccolta Voti'!AA$20</f>
        <v>6</v>
      </c>
      <c r="F32" s="71">
        <f t="shared" si="5"/>
        <v>0.013422818791946308</v>
      </c>
      <c r="G32" s="74">
        <f>'Raccolta Voti'!AA$21</f>
        <v>0</v>
      </c>
      <c r="H32" s="71">
        <f t="shared" si="2"/>
        <v>0</v>
      </c>
      <c r="I32" s="74">
        <f>'Raccolta Voti'!AA$15</f>
        <v>255</v>
      </c>
      <c r="J32" s="72">
        <f t="shared" si="3"/>
        <v>0.5821917808219178</v>
      </c>
      <c r="K32" s="74">
        <f>'Raccolta Voti'!AA$16</f>
        <v>183</v>
      </c>
      <c r="L32" s="72">
        <f t="shared" si="4"/>
        <v>0.4178082191780822</v>
      </c>
      <c r="M32" s="74">
        <f>'Raccolta Voti'!AA$17</f>
        <v>438</v>
      </c>
    </row>
    <row r="33" spans="1:13" ht="16.5" customHeight="1">
      <c r="A33" s="73">
        <v>25</v>
      </c>
      <c r="B33" s="69">
        <f>'Raccolta Voti'!AB$12</f>
        <v>394</v>
      </c>
      <c r="C33" s="69">
        <f>'Raccolta Voti'!AB$19</f>
        <v>2</v>
      </c>
      <c r="D33" s="71">
        <f t="shared" si="1"/>
        <v>0.005076142131979695</v>
      </c>
      <c r="E33" s="74">
        <f>'Raccolta Voti'!AB$20</f>
        <v>9</v>
      </c>
      <c r="F33" s="71">
        <f t="shared" si="5"/>
        <v>0.02284263959390863</v>
      </c>
      <c r="G33" s="74">
        <f>'Raccolta Voti'!AB$21</f>
        <v>0</v>
      </c>
      <c r="H33" s="71">
        <f t="shared" si="2"/>
        <v>0</v>
      </c>
      <c r="I33" s="74">
        <f>'Raccolta Voti'!AB$15</f>
        <v>215</v>
      </c>
      <c r="J33" s="72">
        <f t="shared" si="3"/>
        <v>0.5613577023498695</v>
      </c>
      <c r="K33" s="74">
        <f>'Raccolta Voti'!AB$16</f>
        <v>168</v>
      </c>
      <c r="L33" s="72">
        <f t="shared" si="4"/>
        <v>0.4386422976501306</v>
      </c>
      <c r="M33" s="74">
        <f>'Raccolta Voti'!AB$17</f>
        <v>383</v>
      </c>
    </row>
    <row r="34" spans="1:13" ht="16.5" customHeight="1">
      <c r="A34" s="73">
        <v>26</v>
      </c>
      <c r="B34" s="69">
        <f>'Raccolta Voti'!AC$12</f>
        <v>410</v>
      </c>
      <c r="C34" s="69">
        <f>'Raccolta Voti'!AC$19</f>
        <v>3</v>
      </c>
      <c r="D34" s="71">
        <f t="shared" si="1"/>
        <v>0.007317073170731708</v>
      </c>
      <c r="E34" s="74">
        <f>'Raccolta Voti'!AC$20</f>
        <v>9</v>
      </c>
      <c r="F34" s="71">
        <f t="shared" si="5"/>
        <v>0.02195121951219512</v>
      </c>
      <c r="G34" s="74">
        <f>'Raccolta Voti'!AC$21</f>
        <v>0</v>
      </c>
      <c r="H34" s="71">
        <f t="shared" si="2"/>
        <v>0</v>
      </c>
      <c r="I34" s="74">
        <f>'Raccolta Voti'!AC$15</f>
        <v>198</v>
      </c>
      <c r="J34" s="72">
        <f t="shared" si="3"/>
        <v>0.49748743718592964</v>
      </c>
      <c r="K34" s="74">
        <f>'Raccolta Voti'!AC$16</f>
        <v>200</v>
      </c>
      <c r="L34" s="72">
        <f t="shared" si="4"/>
        <v>0.5025125628140703</v>
      </c>
      <c r="M34" s="74">
        <f>'Raccolta Voti'!AC$17</f>
        <v>398</v>
      </c>
    </row>
    <row r="35" spans="1:13" ht="16.5" customHeight="1">
      <c r="A35" s="73">
        <v>27</v>
      </c>
      <c r="B35" s="69">
        <f>'Raccolta Voti'!AD$12</f>
        <v>304</v>
      </c>
      <c r="C35" s="69">
        <f>'Raccolta Voti'!AD$19</f>
        <v>1</v>
      </c>
      <c r="D35" s="71">
        <f t="shared" si="1"/>
        <v>0.003289473684210526</v>
      </c>
      <c r="E35" s="74">
        <f>'Raccolta Voti'!AD$20</f>
        <v>7</v>
      </c>
      <c r="F35" s="71">
        <f t="shared" si="5"/>
        <v>0.023026315789473683</v>
      </c>
      <c r="G35" s="74">
        <f>'Raccolta Voti'!AD$21</f>
        <v>0</v>
      </c>
      <c r="H35" s="71">
        <f t="shared" si="2"/>
        <v>0</v>
      </c>
      <c r="I35" s="74">
        <f>'Raccolta Voti'!AD$15</f>
        <v>146</v>
      </c>
      <c r="J35" s="72">
        <f t="shared" si="3"/>
        <v>0.49324324324324326</v>
      </c>
      <c r="K35" s="74">
        <f>'Raccolta Voti'!AD$16</f>
        <v>150</v>
      </c>
      <c r="L35" s="72">
        <f t="shared" si="4"/>
        <v>0.5067567567567568</v>
      </c>
      <c r="M35" s="74">
        <f>'Raccolta Voti'!AD$17</f>
        <v>296</v>
      </c>
    </row>
    <row r="36" spans="1:13" ht="16.5" customHeight="1">
      <c r="A36" s="73">
        <v>28</v>
      </c>
      <c r="B36" s="69">
        <f>'Raccolta Voti'!AE$12</f>
        <v>202</v>
      </c>
      <c r="C36" s="69">
        <f>'Raccolta Voti'!AE$19</f>
        <v>1</v>
      </c>
      <c r="D36" s="71">
        <f t="shared" si="1"/>
        <v>0.0049504950495049506</v>
      </c>
      <c r="E36" s="74">
        <f>'Raccolta Voti'!AE$20</f>
        <v>4</v>
      </c>
      <c r="F36" s="71">
        <f t="shared" si="5"/>
        <v>0.019801980198019802</v>
      </c>
      <c r="G36" s="74">
        <f>'Raccolta Voti'!AE$21</f>
        <v>0</v>
      </c>
      <c r="H36" s="71">
        <f t="shared" si="2"/>
        <v>0</v>
      </c>
      <c r="I36" s="74">
        <f>'Raccolta Voti'!AE$15</f>
        <v>96</v>
      </c>
      <c r="J36" s="72">
        <f t="shared" si="3"/>
        <v>0.4873096446700508</v>
      </c>
      <c r="K36" s="74">
        <f>'Raccolta Voti'!AE$16</f>
        <v>101</v>
      </c>
      <c r="L36" s="72">
        <f t="shared" si="4"/>
        <v>0.5126903553299492</v>
      </c>
      <c r="M36" s="74">
        <f>'Raccolta Voti'!AE$17</f>
        <v>197</v>
      </c>
    </row>
    <row r="37" spans="1:13" ht="16.5" customHeight="1">
      <c r="A37" s="73">
        <v>29</v>
      </c>
      <c r="B37" s="69">
        <f>'Raccolta Voti'!AF$12</f>
        <v>310</v>
      </c>
      <c r="C37" s="69">
        <f>'Raccolta Voti'!AF$19</f>
        <v>1</v>
      </c>
      <c r="D37" s="71">
        <f t="shared" si="1"/>
        <v>0.0032258064516129032</v>
      </c>
      <c r="E37" s="74">
        <f>'Raccolta Voti'!AF$20</f>
        <v>9</v>
      </c>
      <c r="F37" s="71">
        <f t="shared" si="5"/>
        <v>0.02903225806451613</v>
      </c>
      <c r="G37" s="74">
        <f>'Raccolta Voti'!AF$21</f>
        <v>0</v>
      </c>
      <c r="H37" s="71">
        <f t="shared" si="2"/>
        <v>0</v>
      </c>
      <c r="I37" s="74">
        <f>'Raccolta Voti'!AF$15</f>
        <v>157</v>
      </c>
      <c r="J37" s="72">
        <f t="shared" si="3"/>
        <v>0.5233333333333333</v>
      </c>
      <c r="K37" s="74">
        <f>'Raccolta Voti'!AF$16</f>
        <v>143</v>
      </c>
      <c r="L37" s="72">
        <f t="shared" si="4"/>
        <v>0.4766666666666667</v>
      </c>
      <c r="M37" s="74">
        <f>'Raccolta Voti'!AF$17</f>
        <v>300</v>
      </c>
    </row>
    <row r="38" spans="1:13" ht="16.5" customHeight="1">
      <c r="A38" s="73">
        <v>30</v>
      </c>
      <c r="B38" s="69">
        <f>'Raccolta Voti'!AG$12</f>
        <v>340</v>
      </c>
      <c r="C38" s="69">
        <f>'Raccolta Voti'!AG$19</f>
        <v>0</v>
      </c>
      <c r="D38" s="71">
        <f t="shared" si="1"/>
        <v>0</v>
      </c>
      <c r="E38" s="74">
        <f>'Raccolta Voti'!AG$20</f>
        <v>12</v>
      </c>
      <c r="F38" s="71">
        <f t="shared" si="5"/>
        <v>0.03529411764705882</v>
      </c>
      <c r="G38" s="74">
        <f>'Raccolta Voti'!AG$21</f>
        <v>0</v>
      </c>
      <c r="H38" s="71">
        <f t="shared" si="2"/>
        <v>0</v>
      </c>
      <c r="I38" s="74">
        <f>'Raccolta Voti'!AG$15</f>
        <v>187</v>
      </c>
      <c r="J38" s="72">
        <f t="shared" si="3"/>
        <v>0.5701219512195121</v>
      </c>
      <c r="K38" s="74">
        <f>'Raccolta Voti'!AG$16</f>
        <v>141</v>
      </c>
      <c r="L38" s="72">
        <f t="shared" si="4"/>
        <v>0.4298780487804878</v>
      </c>
      <c r="M38" s="74">
        <f>'Raccolta Voti'!AG$17</f>
        <v>328</v>
      </c>
    </row>
    <row r="39" spans="1:13" ht="16.5" customHeight="1">
      <c r="A39" s="73">
        <v>31</v>
      </c>
      <c r="B39" s="69">
        <f>'Raccolta Voti'!AH$12</f>
        <v>364</v>
      </c>
      <c r="C39" s="69">
        <f>'Raccolta Voti'!AH$19</f>
        <v>1</v>
      </c>
      <c r="D39" s="71">
        <f t="shared" si="1"/>
        <v>0.0027472527472527475</v>
      </c>
      <c r="E39" s="74">
        <f>'Raccolta Voti'!AH$20</f>
        <v>12</v>
      </c>
      <c r="F39" s="71">
        <f t="shared" si="5"/>
        <v>0.03296703296703297</v>
      </c>
      <c r="G39" s="74">
        <f>'Raccolta Voti'!AH$21</f>
        <v>0</v>
      </c>
      <c r="H39" s="71">
        <f t="shared" si="2"/>
        <v>0</v>
      </c>
      <c r="I39" s="74">
        <f>'Raccolta Voti'!AH$15</f>
        <v>196</v>
      </c>
      <c r="J39" s="72">
        <f t="shared" si="3"/>
        <v>0.5584045584045584</v>
      </c>
      <c r="K39" s="74">
        <f>'Raccolta Voti'!AH$16</f>
        <v>155</v>
      </c>
      <c r="L39" s="72">
        <f t="shared" si="4"/>
        <v>0.4415954415954416</v>
      </c>
      <c r="M39" s="74">
        <f>'Raccolta Voti'!AH$17</f>
        <v>351</v>
      </c>
    </row>
    <row r="40" spans="1:13" ht="16.5" customHeight="1">
      <c r="A40" s="73">
        <v>32</v>
      </c>
      <c r="B40" s="69">
        <f>'Raccolta Voti'!AI$12</f>
        <v>277</v>
      </c>
      <c r="C40" s="69">
        <f>'Raccolta Voti'!AI$19</f>
        <v>0</v>
      </c>
      <c r="D40" s="71">
        <f t="shared" si="1"/>
        <v>0</v>
      </c>
      <c r="E40" s="74">
        <f>'Raccolta Voti'!AI$20</f>
        <v>9</v>
      </c>
      <c r="F40" s="71">
        <f t="shared" si="5"/>
        <v>0.032490974729241874</v>
      </c>
      <c r="G40" s="74">
        <f>'Raccolta Voti'!AI$21</f>
        <v>0</v>
      </c>
      <c r="H40" s="71">
        <f t="shared" si="2"/>
        <v>0</v>
      </c>
      <c r="I40" s="74">
        <f>'Raccolta Voti'!AI$15</f>
        <v>150</v>
      </c>
      <c r="J40" s="72">
        <f t="shared" si="3"/>
        <v>0.5597014925373134</v>
      </c>
      <c r="K40" s="74">
        <f>'Raccolta Voti'!AI$16</f>
        <v>118</v>
      </c>
      <c r="L40" s="72">
        <f t="shared" si="4"/>
        <v>0.44029850746268656</v>
      </c>
      <c r="M40" s="74">
        <f>'Raccolta Voti'!AI$17</f>
        <v>268</v>
      </c>
    </row>
    <row r="41" spans="1:13" ht="16.5" customHeight="1">
      <c r="A41" s="73">
        <v>33</v>
      </c>
      <c r="B41" s="69">
        <f>'Raccolta Voti'!AJ$12</f>
        <v>398</v>
      </c>
      <c r="C41" s="69">
        <f>'Raccolta Voti'!AJ$19</f>
        <v>1</v>
      </c>
      <c r="D41" s="71">
        <f t="shared" si="1"/>
        <v>0.002512562814070352</v>
      </c>
      <c r="E41" s="74">
        <f>'Raccolta Voti'!AJ$20</f>
        <v>4</v>
      </c>
      <c r="F41" s="71">
        <f t="shared" si="5"/>
        <v>0.010050251256281407</v>
      </c>
      <c r="G41" s="74">
        <f>'Raccolta Voti'!AJ$21</f>
        <v>0</v>
      </c>
      <c r="H41" s="71">
        <f t="shared" si="2"/>
        <v>0</v>
      </c>
      <c r="I41" s="74">
        <f>'Raccolta Voti'!AJ$15</f>
        <v>204</v>
      </c>
      <c r="J41" s="72">
        <f t="shared" si="3"/>
        <v>0.5190839694656488</v>
      </c>
      <c r="K41" s="74">
        <f>'Raccolta Voti'!AJ$16</f>
        <v>189</v>
      </c>
      <c r="L41" s="72">
        <f t="shared" si="4"/>
        <v>0.48091603053435117</v>
      </c>
      <c r="M41" s="74">
        <f>'Raccolta Voti'!AJ$17</f>
        <v>393</v>
      </c>
    </row>
    <row r="42" spans="1:13" ht="16.5" customHeight="1">
      <c r="A42" s="73">
        <v>34</v>
      </c>
      <c r="B42" s="69">
        <f>'Raccolta Voti'!AK$12</f>
        <v>339</v>
      </c>
      <c r="C42" s="69">
        <f>'Raccolta Voti'!AK$19</f>
        <v>3</v>
      </c>
      <c r="D42" s="71">
        <f t="shared" si="1"/>
        <v>0.008849557522123894</v>
      </c>
      <c r="E42" s="74">
        <f>'Raccolta Voti'!AK$20</f>
        <v>5</v>
      </c>
      <c r="F42" s="71">
        <f t="shared" si="5"/>
        <v>0.014749262536873156</v>
      </c>
      <c r="G42" s="74">
        <f>'Raccolta Voti'!AK$21</f>
        <v>0</v>
      </c>
      <c r="H42" s="71">
        <f t="shared" si="2"/>
        <v>0</v>
      </c>
      <c r="I42" s="74">
        <f>'Raccolta Voti'!AK$15</f>
        <v>194</v>
      </c>
      <c r="J42" s="72">
        <f t="shared" si="3"/>
        <v>0.5861027190332326</v>
      </c>
      <c r="K42" s="74">
        <f>'Raccolta Voti'!AK$16</f>
        <v>137</v>
      </c>
      <c r="L42" s="72">
        <f t="shared" si="4"/>
        <v>0.41389728096676737</v>
      </c>
      <c r="M42" s="74">
        <f>'Raccolta Voti'!AK$17</f>
        <v>331</v>
      </c>
    </row>
    <row r="43" spans="1:13" ht="16.5" customHeight="1">
      <c r="A43" s="73">
        <v>35</v>
      </c>
      <c r="B43" s="69">
        <f>'Raccolta Voti'!AL$12</f>
        <v>22</v>
      </c>
      <c r="C43" s="69">
        <f>'Raccolta Voti'!AL$19</f>
        <v>0</v>
      </c>
      <c r="D43" s="71">
        <f t="shared" si="1"/>
        <v>0</v>
      </c>
      <c r="E43" s="74">
        <f>'Raccolta Voti'!AL$20</f>
        <v>1</v>
      </c>
      <c r="F43" s="71">
        <f t="shared" si="5"/>
        <v>0.045454545454545456</v>
      </c>
      <c r="G43" s="74">
        <f>'Raccolta Voti'!AL$21</f>
        <v>0</v>
      </c>
      <c r="H43" s="71">
        <f t="shared" si="2"/>
        <v>0</v>
      </c>
      <c r="I43" s="74">
        <f>'Raccolta Voti'!AL$15</f>
        <v>12</v>
      </c>
      <c r="J43" s="72">
        <f t="shared" si="3"/>
        <v>0.5714285714285714</v>
      </c>
      <c r="K43" s="74">
        <f>'Raccolta Voti'!AL$16</f>
        <v>9</v>
      </c>
      <c r="L43" s="72">
        <f t="shared" si="4"/>
        <v>0.42857142857142855</v>
      </c>
      <c r="M43" s="74">
        <f>'Raccolta Voti'!AL$17</f>
        <v>21</v>
      </c>
    </row>
    <row r="44" spans="1:13" ht="16.5" customHeight="1">
      <c r="A44" s="73">
        <v>36</v>
      </c>
      <c r="B44" s="69">
        <f>'Raccolta Voti'!AM$12</f>
        <v>588</v>
      </c>
      <c r="C44" s="69">
        <f>'Raccolta Voti'!AM$19</f>
        <v>6</v>
      </c>
      <c r="D44" s="71">
        <f t="shared" si="1"/>
        <v>0.01020408163265306</v>
      </c>
      <c r="E44" s="74">
        <f>'Raccolta Voti'!AM$20</f>
        <v>9</v>
      </c>
      <c r="F44" s="71">
        <f t="shared" si="5"/>
        <v>0.015306122448979591</v>
      </c>
      <c r="G44" s="74">
        <f>'Raccolta Voti'!AM$21</f>
        <v>0</v>
      </c>
      <c r="H44" s="71">
        <f t="shared" si="2"/>
        <v>0</v>
      </c>
      <c r="I44" s="74">
        <f>'Raccolta Voti'!AM$15</f>
        <v>337</v>
      </c>
      <c r="J44" s="72">
        <f t="shared" si="3"/>
        <v>0.5881326352530541</v>
      </c>
      <c r="K44" s="74">
        <f>'Raccolta Voti'!AM$16</f>
        <v>236</v>
      </c>
      <c r="L44" s="72">
        <f t="shared" si="4"/>
        <v>0.4118673647469459</v>
      </c>
      <c r="M44" s="74">
        <f>'Raccolta Voti'!AM$17</f>
        <v>573</v>
      </c>
    </row>
    <row r="45" spans="1:13" ht="16.5" customHeight="1">
      <c r="A45" s="73">
        <v>37</v>
      </c>
      <c r="B45" s="69">
        <f>'Raccolta Voti'!AN$12</f>
        <v>443</v>
      </c>
      <c r="C45" s="69">
        <f>'Raccolta Voti'!AN$19</f>
        <v>0</v>
      </c>
      <c r="D45" s="71">
        <f t="shared" si="1"/>
        <v>0</v>
      </c>
      <c r="E45" s="74">
        <f>'Raccolta Voti'!AN$20</f>
        <v>9</v>
      </c>
      <c r="F45" s="71">
        <f t="shared" si="5"/>
        <v>0.020316027088036117</v>
      </c>
      <c r="G45" s="74">
        <f>'Raccolta Voti'!AN$21</f>
        <v>0</v>
      </c>
      <c r="H45" s="71">
        <f t="shared" si="2"/>
        <v>0</v>
      </c>
      <c r="I45" s="74">
        <f>'Raccolta Voti'!AN$15</f>
        <v>249</v>
      </c>
      <c r="J45" s="72">
        <f t="shared" si="3"/>
        <v>0.5737327188940092</v>
      </c>
      <c r="K45" s="74">
        <f>'Raccolta Voti'!AN$16</f>
        <v>185</v>
      </c>
      <c r="L45" s="72">
        <f t="shared" si="4"/>
        <v>0.42626728110599077</v>
      </c>
      <c r="M45" s="74">
        <f>'Raccolta Voti'!AN$17</f>
        <v>434</v>
      </c>
    </row>
    <row r="46" spans="1:13" ht="16.5" customHeight="1">
      <c r="A46" s="73">
        <v>38</v>
      </c>
      <c r="B46" s="69">
        <f>'Raccolta Voti'!AO$12</f>
        <v>358</v>
      </c>
      <c r="C46" s="69">
        <f>'Raccolta Voti'!AO$19</f>
        <v>1</v>
      </c>
      <c r="D46" s="71">
        <f t="shared" si="1"/>
        <v>0.002793296089385475</v>
      </c>
      <c r="E46" s="74">
        <f>'Raccolta Voti'!AO$20</f>
        <v>3</v>
      </c>
      <c r="F46" s="71">
        <f t="shared" si="5"/>
        <v>0.008379888268156424</v>
      </c>
      <c r="G46" s="74">
        <f>'Raccolta Voti'!AO$21</f>
        <v>0</v>
      </c>
      <c r="H46" s="71">
        <f t="shared" si="2"/>
        <v>0</v>
      </c>
      <c r="I46" s="74">
        <f>'Raccolta Voti'!AO$15</f>
        <v>178</v>
      </c>
      <c r="J46" s="72">
        <f t="shared" si="3"/>
        <v>0.5028248587570622</v>
      </c>
      <c r="K46" s="74">
        <f>'Raccolta Voti'!AO$16</f>
        <v>176</v>
      </c>
      <c r="L46" s="72">
        <f t="shared" si="4"/>
        <v>0.4971751412429379</v>
      </c>
      <c r="M46" s="74">
        <f>'Raccolta Voti'!AO$17</f>
        <v>354</v>
      </c>
    </row>
    <row r="47" spans="1:13" ht="16.5" customHeight="1">
      <c r="A47" s="73">
        <v>39</v>
      </c>
      <c r="B47" s="69">
        <f>'Raccolta Voti'!AP$12</f>
        <v>264</v>
      </c>
      <c r="C47" s="69">
        <f>'Raccolta Voti'!AP$19</f>
        <v>1</v>
      </c>
      <c r="D47" s="71">
        <f t="shared" si="1"/>
        <v>0.003787878787878788</v>
      </c>
      <c r="E47" s="74">
        <f>'Raccolta Voti'!AP$20</f>
        <v>5</v>
      </c>
      <c r="F47" s="71">
        <f t="shared" si="5"/>
        <v>0.01893939393939394</v>
      </c>
      <c r="G47" s="74">
        <f>'Raccolta Voti'!AP$21</f>
        <v>0</v>
      </c>
      <c r="H47" s="71">
        <f t="shared" si="2"/>
        <v>0</v>
      </c>
      <c r="I47" s="74">
        <f>'Raccolta Voti'!AP$15</f>
        <v>140</v>
      </c>
      <c r="J47" s="72">
        <f t="shared" si="3"/>
        <v>0.5426356589147286</v>
      </c>
      <c r="K47" s="74">
        <f>'Raccolta Voti'!AP$16</f>
        <v>118</v>
      </c>
      <c r="L47" s="72">
        <f t="shared" si="4"/>
        <v>0.4573643410852713</v>
      </c>
      <c r="M47" s="74">
        <f>'Raccolta Voti'!AP$17</f>
        <v>258</v>
      </c>
    </row>
    <row r="48" spans="1:13" ht="16.5" customHeight="1">
      <c r="A48" s="73">
        <v>40</v>
      </c>
      <c r="B48" s="69">
        <f>'Raccolta Voti'!AQ$12</f>
        <v>329</v>
      </c>
      <c r="C48" s="69">
        <f>'Raccolta Voti'!AQ$19</f>
        <v>4</v>
      </c>
      <c r="D48" s="71">
        <f t="shared" si="1"/>
        <v>0.0121580547112462</v>
      </c>
      <c r="E48" s="74">
        <f>'Raccolta Voti'!AQ$20</f>
        <v>9</v>
      </c>
      <c r="F48" s="71">
        <f t="shared" si="5"/>
        <v>0.02735562310030395</v>
      </c>
      <c r="G48" s="74">
        <f>'Raccolta Voti'!AQ$21</f>
        <v>0</v>
      </c>
      <c r="H48" s="71">
        <f t="shared" si="2"/>
        <v>0</v>
      </c>
      <c r="I48" s="74">
        <f>'Raccolta Voti'!AQ$15</f>
        <v>138</v>
      </c>
      <c r="J48" s="72">
        <f t="shared" si="3"/>
        <v>0.43670886075949367</v>
      </c>
      <c r="K48" s="74">
        <f>'Raccolta Voti'!AQ$16</f>
        <v>178</v>
      </c>
      <c r="L48" s="72">
        <f t="shared" si="4"/>
        <v>0.5632911392405063</v>
      </c>
      <c r="M48" s="74">
        <f>'Raccolta Voti'!AQ$17</f>
        <v>316</v>
      </c>
    </row>
    <row r="49" spans="1:13" ht="16.5" customHeight="1">
      <c r="A49" s="73">
        <v>41</v>
      </c>
      <c r="B49" s="69">
        <f>'Raccolta Voti'!AR$12</f>
        <v>332</v>
      </c>
      <c r="C49" s="69">
        <f>'Raccolta Voti'!AR$19</f>
        <v>3</v>
      </c>
      <c r="D49" s="71">
        <f t="shared" si="1"/>
        <v>0.009036144578313253</v>
      </c>
      <c r="E49" s="74">
        <f>'Raccolta Voti'!AR$20</f>
        <v>6</v>
      </c>
      <c r="F49" s="71">
        <f t="shared" si="5"/>
        <v>0.018072289156626505</v>
      </c>
      <c r="G49" s="74">
        <f>'Raccolta Voti'!AR$21</f>
        <v>0</v>
      </c>
      <c r="H49" s="71">
        <f t="shared" si="2"/>
        <v>0</v>
      </c>
      <c r="I49" s="74">
        <f>'Raccolta Voti'!AR$15</f>
        <v>135</v>
      </c>
      <c r="J49" s="72">
        <f t="shared" si="3"/>
        <v>0.4179566563467492</v>
      </c>
      <c r="K49" s="74">
        <f>'Raccolta Voti'!AR$16</f>
        <v>188</v>
      </c>
      <c r="L49" s="72">
        <f t="shared" si="4"/>
        <v>0.5820433436532507</v>
      </c>
      <c r="M49" s="74">
        <f>'Raccolta Voti'!AR$17</f>
        <v>323</v>
      </c>
    </row>
    <row r="50" spans="1:13" ht="16.5" customHeight="1">
      <c r="A50" s="73">
        <v>42</v>
      </c>
      <c r="B50" s="69">
        <f>'Raccolta Voti'!AS$12</f>
        <v>367</v>
      </c>
      <c r="C50" s="69">
        <f>'Raccolta Voti'!AS$19</f>
        <v>0</v>
      </c>
      <c r="D50" s="71">
        <f t="shared" si="1"/>
        <v>0</v>
      </c>
      <c r="E50" s="74">
        <f>'Raccolta Voti'!AS$20</f>
        <v>3</v>
      </c>
      <c r="F50" s="71">
        <f t="shared" si="5"/>
        <v>0.008174386920980926</v>
      </c>
      <c r="G50" s="74">
        <f>'Raccolta Voti'!AS$21</f>
        <v>0</v>
      </c>
      <c r="H50" s="71">
        <f t="shared" si="2"/>
        <v>0</v>
      </c>
      <c r="I50" s="74">
        <f>'Raccolta Voti'!AS$15</f>
        <v>204</v>
      </c>
      <c r="J50" s="72">
        <f t="shared" si="3"/>
        <v>0.5604395604395604</v>
      </c>
      <c r="K50" s="74">
        <f>'Raccolta Voti'!AS$16</f>
        <v>160</v>
      </c>
      <c r="L50" s="72">
        <f t="shared" si="4"/>
        <v>0.43956043956043955</v>
      </c>
      <c r="M50" s="74">
        <f>'Raccolta Voti'!AS$17</f>
        <v>364</v>
      </c>
    </row>
    <row r="51" spans="1:13" ht="16.5" customHeight="1">
      <c r="A51" s="73">
        <v>43</v>
      </c>
      <c r="B51" s="69">
        <f>'Raccolta Voti'!AT$12</f>
        <v>284</v>
      </c>
      <c r="C51" s="69">
        <f>'Raccolta Voti'!AT$19</f>
        <v>2</v>
      </c>
      <c r="D51" s="71">
        <f t="shared" si="1"/>
        <v>0.007042253521126761</v>
      </c>
      <c r="E51" s="74">
        <f>'Raccolta Voti'!AT$20</f>
        <v>2</v>
      </c>
      <c r="F51" s="71">
        <f t="shared" si="5"/>
        <v>0.007042253521126761</v>
      </c>
      <c r="G51" s="74">
        <f>'Raccolta Voti'!AT$21</f>
        <v>0</v>
      </c>
      <c r="H51" s="71">
        <f t="shared" si="2"/>
        <v>0</v>
      </c>
      <c r="I51" s="74">
        <f>'Raccolta Voti'!AT$15</f>
        <v>173</v>
      </c>
      <c r="J51" s="72">
        <f t="shared" si="3"/>
        <v>0.6178571428571429</v>
      </c>
      <c r="K51" s="74">
        <f>'Raccolta Voti'!AT$16</f>
        <v>107</v>
      </c>
      <c r="L51" s="72">
        <f t="shared" si="4"/>
        <v>0.3821428571428571</v>
      </c>
      <c r="M51" s="74">
        <f>'Raccolta Voti'!AT$17</f>
        <v>280</v>
      </c>
    </row>
    <row r="52" spans="1:13" ht="16.5" customHeight="1">
      <c r="A52" s="73">
        <v>44</v>
      </c>
      <c r="B52" s="69">
        <f>'Raccolta Voti'!AU$12</f>
        <v>406</v>
      </c>
      <c r="C52" s="69">
        <f>'Raccolta Voti'!AU$19</f>
        <v>3</v>
      </c>
      <c r="D52" s="71">
        <f t="shared" si="1"/>
        <v>0.007389162561576354</v>
      </c>
      <c r="E52" s="74">
        <f>'Raccolta Voti'!AU$20</f>
        <v>9</v>
      </c>
      <c r="F52" s="71">
        <f t="shared" si="5"/>
        <v>0.022167487684729065</v>
      </c>
      <c r="G52" s="74">
        <f>'Raccolta Voti'!AU$21</f>
        <v>2</v>
      </c>
      <c r="H52" s="71">
        <f t="shared" si="2"/>
        <v>0.0049261083743842365</v>
      </c>
      <c r="I52" s="74">
        <f>'Raccolta Voti'!AU$15</f>
        <v>188</v>
      </c>
      <c r="J52" s="72">
        <f t="shared" si="3"/>
        <v>0.47959183673469385</v>
      </c>
      <c r="K52" s="74">
        <f>'Raccolta Voti'!AU$16</f>
        <v>204</v>
      </c>
      <c r="L52" s="72">
        <f t="shared" si="4"/>
        <v>0.5204081632653061</v>
      </c>
      <c r="M52" s="74">
        <f>'Raccolta Voti'!AU$17</f>
        <v>392</v>
      </c>
    </row>
    <row r="53" spans="1:13" ht="16.5" customHeight="1">
      <c r="A53" s="73">
        <v>45</v>
      </c>
      <c r="B53" s="69">
        <f>'Raccolta Voti'!AV$12</f>
        <v>450</v>
      </c>
      <c r="C53" s="69">
        <f>'Raccolta Voti'!AV$19</f>
        <v>0</v>
      </c>
      <c r="D53" s="71">
        <f t="shared" si="1"/>
        <v>0</v>
      </c>
      <c r="E53" s="74">
        <f>'Raccolta Voti'!AV$20</f>
        <v>5</v>
      </c>
      <c r="F53" s="71">
        <f t="shared" si="5"/>
        <v>0.011111111111111112</v>
      </c>
      <c r="G53" s="74">
        <f>'Raccolta Voti'!AV$21</f>
        <v>0</v>
      </c>
      <c r="H53" s="71">
        <f t="shared" si="2"/>
        <v>0</v>
      </c>
      <c r="I53" s="74">
        <f>'Raccolta Voti'!AV$15</f>
        <v>262</v>
      </c>
      <c r="J53" s="72">
        <f t="shared" si="3"/>
        <v>0.5887640449438202</v>
      </c>
      <c r="K53" s="74">
        <f>'Raccolta Voti'!AV$16</f>
        <v>183</v>
      </c>
      <c r="L53" s="72">
        <f t="shared" si="4"/>
        <v>0.41123595505617977</v>
      </c>
      <c r="M53" s="74">
        <f>'Raccolta Voti'!AV$17</f>
        <v>445</v>
      </c>
    </row>
    <row r="54" spans="1:13" ht="16.5" customHeight="1">
      <c r="A54" s="73">
        <v>46</v>
      </c>
      <c r="B54" s="69">
        <f>'Raccolta Voti'!AW$12</f>
        <v>362</v>
      </c>
      <c r="C54" s="69">
        <f>'Raccolta Voti'!AW$19</f>
        <v>4</v>
      </c>
      <c r="D54" s="71">
        <f t="shared" si="1"/>
        <v>0.011049723756906077</v>
      </c>
      <c r="E54" s="74">
        <f>'Raccolta Voti'!AW$20</f>
        <v>4</v>
      </c>
      <c r="F54" s="71">
        <f t="shared" si="5"/>
        <v>0.011049723756906077</v>
      </c>
      <c r="G54" s="74">
        <f>'Raccolta Voti'!AW$21</f>
        <v>0</v>
      </c>
      <c r="H54" s="71">
        <f t="shared" si="2"/>
        <v>0</v>
      </c>
      <c r="I54" s="74">
        <f>'Raccolta Voti'!AW$15</f>
        <v>209</v>
      </c>
      <c r="J54" s="72">
        <f t="shared" si="3"/>
        <v>0.5903954802259888</v>
      </c>
      <c r="K54" s="74">
        <f>'Raccolta Voti'!AW$16</f>
        <v>145</v>
      </c>
      <c r="L54" s="72">
        <f t="shared" si="4"/>
        <v>0.4096045197740113</v>
      </c>
      <c r="M54" s="74">
        <f>'Raccolta Voti'!AW$17</f>
        <v>354</v>
      </c>
    </row>
    <row r="55" spans="1:13" ht="16.5" customHeight="1">
      <c r="A55" s="73">
        <v>47</v>
      </c>
      <c r="B55" s="69">
        <f>'Raccolta Voti'!AX$12</f>
        <v>486</v>
      </c>
      <c r="C55" s="69">
        <f>'Raccolta Voti'!AX$19</f>
        <v>6</v>
      </c>
      <c r="D55" s="71">
        <f t="shared" si="1"/>
        <v>0.012345679012345678</v>
      </c>
      <c r="E55" s="74">
        <f>'Raccolta Voti'!AX$20</f>
        <v>8</v>
      </c>
      <c r="F55" s="71">
        <f t="shared" si="5"/>
        <v>0.01646090534979424</v>
      </c>
      <c r="G55" s="74">
        <f>'Raccolta Voti'!AX$21</f>
        <v>0</v>
      </c>
      <c r="H55" s="71">
        <f t="shared" si="2"/>
        <v>0</v>
      </c>
      <c r="I55" s="74">
        <f>'Raccolta Voti'!AX$15</f>
        <v>267</v>
      </c>
      <c r="J55" s="72">
        <f t="shared" si="3"/>
        <v>0.565677966101695</v>
      </c>
      <c r="K55" s="74">
        <f>'Raccolta Voti'!AX$16</f>
        <v>205</v>
      </c>
      <c r="L55" s="72">
        <f t="shared" si="4"/>
        <v>0.4343220338983051</v>
      </c>
      <c r="M55" s="74">
        <f>'Raccolta Voti'!AX$17</f>
        <v>472</v>
      </c>
    </row>
    <row r="56" spans="1:13" ht="16.5" customHeight="1">
      <c r="A56" s="73">
        <v>48</v>
      </c>
      <c r="B56" s="69">
        <f>'Raccolta Voti'!AY$12</f>
        <v>339</v>
      </c>
      <c r="C56" s="69">
        <f>'Raccolta Voti'!AY$19</f>
        <v>4</v>
      </c>
      <c r="D56" s="71">
        <f t="shared" si="1"/>
        <v>0.011799410029498525</v>
      </c>
      <c r="E56" s="74">
        <f>'Raccolta Voti'!AY$20</f>
        <v>5</v>
      </c>
      <c r="F56" s="71">
        <f t="shared" si="5"/>
        <v>0.014749262536873156</v>
      </c>
      <c r="G56" s="74">
        <f>'Raccolta Voti'!AY$21</f>
        <v>0</v>
      </c>
      <c r="H56" s="71">
        <f t="shared" si="2"/>
        <v>0</v>
      </c>
      <c r="I56" s="74">
        <f>'Raccolta Voti'!AY$15</f>
        <v>184</v>
      </c>
      <c r="J56" s="72">
        <f t="shared" si="3"/>
        <v>0.5575757575757576</v>
      </c>
      <c r="K56" s="74">
        <f>'Raccolta Voti'!AY$16</f>
        <v>146</v>
      </c>
      <c r="L56" s="72">
        <f t="shared" si="4"/>
        <v>0.44242424242424244</v>
      </c>
      <c r="M56" s="74">
        <f>'Raccolta Voti'!AY$17</f>
        <v>330</v>
      </c>
    </row>
    <row r="57" spans="1:13" ht="16.5" customHeight="1">
      <c r="A57" s="73">
        <v>49</v>
      </c>
      <c r="B57" s="69">
        <f>'Raccolta Voti'!AZ$12</f>
        <v>476</v>
      </c>
      <c r="C57" s="69">
        <f>'Raccolta Voti'!AZ$19</f>
        <v>5</v>
      </c>
      <c r="D57" s="71">
        <f t="shared" si="1"/>
        <v>0.01050420168067227</v>
      </c>
      <c r="E57" s="74">
        <f>'Raccolta Voti'!AZ$20</f>
        <v>9</v>
      </c>
      <c r="F57" s="71">
        <f t="shared" si="5"/>
        <v>0.018907563025210083</v>
      </c>
      <c r="G57" s="74">
        <f>'Raccolta Voti'!AZ$21</f>
        <v>0</v>
      </c>
      <c r="H57" s="71">
        <f t="shared" si="2"/>
        <v>0</v>
      </c>
      <c r="I57" s="74">
        <f>'Raccolta Voti'!AZ$15</f>
        <v>236</v>
      </c>
      <c r="J57" s="72">
        <f t="shared" si="3"/>
        <v>0.5108225108225108</v>
      </c>
      <c r="K57" s="74">
        <f>'Raccolta Voti'!AZ$16</f>
        <v>226</v>
      </c>
      <c r="L57" s="72">
        <f t="shared" si="4"/>
        <v>0.48917748917748916</v>
      </c>
      <c r="M57" s="74">
        <f>'Raccolta Voti'!AZ$17</f>
        <v>462</v>
      </c>
    </row>
    <row r="58" spans="1:13" ht="16.5" customHeight="1">
      <c r="A58" s="73" t="s">
        <v>48</v>
      </c>
      <c r="B58" s="73">
        <f>'Raccolta Voti'!C12</f>
        <v>17710</v>
      </c>
      <c r="C58" s="73">
        <f>'Raccolta Voti'!C19</f>
        <v>130</v>
      </c>
      <c r="D58" s="71">
        <f>SUM(C58/B58)</f>
        <v>0.007340485601355167</v>
      </c>
      <c r="E58" s="75">
        <f>'Raccolta Voti'!C20</f>
        <v>332</v>
      </c>
      <c r="F58" s="71">
        <f>SUM(E58/B58)</f>
        <v>0.018746470920383965</v>
      </c>
      <c r="G58" s="75">
        <f>'Raccolta Voti'!C21</f>
        <v>2</v>
      </c>
      <c r="H58" s="71">
        <f>SUM(G58/B58)</f>
        <v>0.00011293054771315641</v>
      </c>
      <c r="I58" s="75">
        <f>'Raccolta Voti'!C15</f>
        <v>9450</v>
      </c>
      <c r="J58" s="72">
        <f>SUM(I58/M58)</f>
        <v>0.5479531485561869</v>
      </c>
      <c r="K58" s="73">
        <f>'Raccolta Voti'!C16</f>
        <v>7796</v>
      </c>
      <c r="L58" s="72">
        <f>SUM(K58/M58)</f>
        <v>0.45204685144381307</v>
      </c>
      <c r="M58" s="73">
        <f>'Raccolta Voti'!C17</f>
        <v>17246</v>
      </c>
    </row>
  </sheetData>
  <sheetProtection password="DF8F" sheet="1"/>
  <mergeCells count="6">
    <mergeCell ref="J7:J8"/>
    <mergeCell ref="L7:L8"/>
    <mergeCell ref="A7:A8"/>
    <mergeCell ref="D7:D8"/>
    <mergeCell ref="F7:F8"/>
    <mergeCell ref="H7:H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2"/>
  <ignoredErrors>
    <ignoredError sqref="C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7">
      <selection activeCell="D49" sqref="D49"/>
    </sheetView>
  </sheetViews>
  <sheetFormatPr defaultColWidth="9.140625" defaultRowHeight="12.75"/>
  <cols>
    <col min="1" max="1" width="2.7109375" style="20" customWidth="1"/>
    <col min="2" max="2" width="6.28125" style="20" customWidth="1"/>
    <col min="3" max="3" width="15.421875" style="20" customWidth="1"/>
    <col min="4" max="4" width="15.57421875" style="20" customWidth="1"/>
    <col min="5" max="8" width="17.421875" style="20" customWidth="1"/>
    <col min="9" max="9" width="2.7109375" style="20" customWidth="1"/>
    <col min="10" max="16384" width="9.140625" style="20" customWidth="1"/>
  </cols>
  <sheetData>
    <row r="1" spans="1:11" ht="13.5" thickBot="1">
      <c r="A1" s="19"/>
      <c r="B1" s="19"/>
      <c r="C1" s="19"/>
      <c r="D1" s="19"/>
      <c r="E1" s="19"/>
      <c r="F1" s="19"/>
      <c r="G1" s="19"/>
      <c r="H1" s="19"/>
      <c r="I1" s="19"/>
      <c r="J1" s="24"/>
      <c r="K1" s="24"/>
    </row>
    <row r="2" spans="1:11" ht="15" customHeight="1">
      <c r="A2" s="19"/>
      <c r="B2" s="82"/>
      <c r="C2" s="156" t="s">
        <v>37</v>
      </c>
      <c r="D2" s="48"/>
      <c r="E2" s="48"/>
      <c r="F2" s="48"/>
      <c r="G2" s="48"/>
      <c r="H2" s="83"/>
      <c r="I2" s="50"/>
      <c r="J2" s="84"/>
      <c r="K2" s="85"/>
    </row>
    <row r="3" spans="1:11" ht="15" customHeight="1">
      <c r="A3" s="19"/>
      <c r="B3" s="49"/>
      <c r="C3" s="157"/>
      <c r="D3" s="50"/>
      <c r="E3" s="50"/>
      <c r="F3" s="50"/>
      <c r="G3" s="50"/>
      <c r="H3" s="86"/>
      <c r="I3" s="50"/>
      <c r="J3" s="84"/>
      <c r="K3" s="85"/>
    </row>
    <row r="4" spans="1:11" ht="34.5" customHeight="1">
      <c r="A4" s="19"/>
      <c r="B4" s="160" t="s">
        <v>75</v>
      </c>
      <c r="C4" s="161"/>
      <c r="D4" s="161"/>
      <c r="E4" s="161"/>
      <c r="F4" s="161"/>
      <c r="G4" s="161"/>
      <c r="H4" s="162"/>
      <c r="I4" s="50"/>
      <c r="J4" s="84"/>
      <c r="K4" s="85"/>
    </row>
    <row r="5" spans="1:11" ht="30" customHeight="1" thickBot="1">
      <c r="A5" s="19"/>
      <c r="B5" s="163" t="s">
        <v>38</v>
      </c>
      <c r="C5" s="164"/>
      <c r="D5" s="164"/>
      <c r="E5" s="164"/>
      <c r="F5" s="164"/>
      <c r="G5" s="164"/>
      <c r="H5" s="165"/>
      <c r="I5" s="19"/>
      <c r="J5" s="24"/>
      <c r="K5" s="24"/>
    </row>
    <row r="6" spans="1:9" ht="12.75">
      <c r="A6" s="19"/>
      <c r="B6" s="166" t="s">
        <v>39</v>
      </c>
      <c r="C6" s="167"/>
      <c r="D6" s="168"/>
      <c r="E6" s="166" t="s">
        <v>40</v>
      </c>
      <c r="F6" s="167"/>
      <c r="G6" s="167"/>
      <c r="H6" s="168"/>
      <c r="I6" s="19"/>
    </row>
    <row r="7" spans="1:9" ht="13.5" thickBot="1">
      <c r="A7" s="19"/>
      <c r="B7" s="169"/>
      <c r="C7" s="170"/>
      <c r="D7" s="171"/>
      <c r="E7" s="169"/>
      <c r="F7" s="170"/>
      <c r="G7" s="170"/>
      <c r="H7" s="171"/>
      <c r="I7" s="19"/>
    </row>
    <row r="8" spans="1:9" ht="16.5" customHeight="1">
      <c r="A8" s="19"/>
      <c r="B8" s="158" t="s">
        <v>13</v>
      </c>
      <c r="C8" s="87" t="s">
        <v>76</v>
      </c>
      <c r="D8" s="87" t="s">
        <v>43</v>
      </c>
      <c r="E8" s="87" t="s">
        <v>76</v>
      </c>
      <c r="F8" s="88" t="s">
        <v>41</v>
      </c>
      <c r="G8" s="87" t="s">
        <v>43</v>
      </c>
      <c r="H8" s="89" t="s">
        <v>41</v>
      </c>
      <c r="I8" s="19"/>
    </row>
    <row r="9" spans="1:9" ht="16.5" customHeight="1" thickBot="1">
      <c r="A9" s="19"/>
      <c r="B9" s="159"/>
      <c r="C9" s="96" t="s">
        <v>77</v>
      </c>
      <c r="D9" s="96" t="s">
        <v>44</v>
      </c>
      <c r="E9" s="96" t="s">
        <v>77</v>
      </c>
      <c r="F9" s="97" t="s">
        <v>78</v>
      </c>
      <c r="G9" s="96" t="s">
        <v>44</v>
      </c>
      <c r="H9" s="98" t="s">
        <v>45</v>
      </c>
      <c r="I9" s="19"/>
    </row>
    <row r="10" spans="1:9" ht="16.5" customHeight="1">
      <c r="A10" s="19"/>
      <c r="B10" s="93">
        <v>1</v>
      </c>
      <c r="C10" s="94">
        <v>233</v>
      </c>
      <c r="D10" s="95">
        <v>149</v>
      </c>
      <c r="E10" s="91">
        <f>'Raccolta Voti'!D$15</f>
        <v>239</v>
      </c>
      <c r="F10" s="94">
        <f>SUM(E10-C10)</f>
        <v>6</v>
      </c>
      <c r="G10" s="91">
        <f>'Raccolta Voti'!D$16</f>
        <v>206</v>
      </c>
      <c r="H10" s="95">
        <f>SUM(G10-D10)</f>
        <v>57</v>
      </c>
      <c r="I10" s="19"/>
    </row>
    <row r="11" spans="1:9" ht="16.5" customHeight="1">
      <c r="A11" s="19"/>
      <c r="B11" s="90">
        <v>2</v>
      </c>
      <c r="C11" s="91">
        <v>163</v>
      </c>
      <c r="D11" s="92">
        <v>113</v>
      </c>
      <c r="E11" s="91">
        <f>'Raccolta Voti'!E$15</f>
        <v>190</v>
      </c>
      <c r="F11" s="94">
        <f aca="true" t="shared" si="0" ref="F11:F58">SUM(E11-C11)</f>
        <v>27</v>
      </c>
      <c r="G11" s="91">
        <f>'Raccolta Voti'!E$16</f>
        <v>145</v>
      </c>
      <c r="H11" s="95">
        <f aca="true" t="shared" si="1" ref="H11:H58">SUM(G11-D11)</f>
        <v>32</v>
      </c>
      <c r="I11" s="19"/>
    </row>
    <row r="12" spans="1:9" ht="16.5" customHeight="1">
      <c r="A12" s="19"/>
      <c r="B12" s="90">
        <v>3</v>
      </c>
      <c r="C12" s="91">
        <v>153</v>
      </c>
      <c r="D12" s="92">
        <v>106</v>
      </c>
      <c r="E12" s="91">
        <f>'Raccolta Voti'!F$15</f>
        <v>162</v>
      </c>
      <c r="F12" s="94">
        <f t="shared" si="0"/>
        <v>9</v>
      </c>
      <c r="G12" s="91">
        <f>'Raccolta Voti'!F$16</f>
        <v>126</v>
      </c>
      <c r="H12" s="95">
        <f t="shared" si="1"/>
        <v>20</v>
      </c>
      <c r="I12" s="19"/>
    </row>
    <row r="13" spans="1:9" ht="16.5" customHeight="1">
      <c r="A13" s="19"/>
      <c r="B13" s="90">
        <v>4</v>
      </c>
      <c r="C13" s="91">
        <v>205</v>
      </c>
      <c r="D13" s="92">
        <v>107</v>
      </c>
      <c r="E13" s="91">
        <f>'Raccolta Voti'!G$15</f>
        <v>206</v>
      </c>
      <c r="F13" s="94">
        <f t="shared" si="0"/>
        <v>1</v>
      </c>
      <c r="G13" s="91">
        <f>'Raccolta Voti'!G$16</f>
        <v>171</v>
      </c>
      <c r="H13" s="95">
        <f t="shared" si="1"/>
        <v>64</v>
      </c>
      <c r="I13" s="19"/>
    </row>
    <row r="14" spans="1:9" ht="16.5" customHeight="1">
      <c r="A14" s="19"/>
      <c r="B14" s="90">
        <v>5</v>
      </c>
      <c r="C14" s="91">
        <v>168</v>
      </c>
      <c r="D14" s="92">
        <v>110</v>
      </c>
      <c r="E14" s="91">
        <f>'Raccolta Voti'!H$15</f>
        <v>168</v>
      </c>
      <c r="F14" s="94">
        <f t="shared" si="0"/>
        <v>0</v>
      </c>
      <c r="G14" s="91">
        <f>'Raccolta Voti'!H$16</f>
        <v>149</v>
      </c>
      <c r="H14" s="95">
        <f t="shared" si="1"/>
        <v>39</v>
      </c>
      <c r="I14" s="19"/>
    </row>
    <row r="15" spans="1:9" ht="16.5" customHeight="1">
      <c r="A15" s="19"/>
      <c r="B15" s="90">
        <v>6</v>
      </c>
      <c r="C15" s="91">
        <v>197</v>
      </c>
      <c r="D15" s="92">
        <v>131</v>
      </c>
      <c r="E15" s="91">
        <f>'Raccolta Voti'!I$15</f>
        <v>170</v>
      </c>
      <c r="F15" s="94">
        <f t="shared" si="0"/>
        <v>-27</v>
      </c>
      <c r="G15" s="91">
        <f>'Raccolta Voti'!I$16</f>
        <v>190</v>
      </c>
      <c r="H15" s="95">
        <f t="shared" si="1"/>
        <v>59</v>
      </c>
      <c r="I15" s="19"/>
    </row>
    <row r="16" spans="1:9" ht="16.5" customHeight="1">
      <c r="A16" s="19"/>
      <c r="B16" s="90">
        <v>7</v>
      </c>
      <c r="C16" s="91">
        <v>147</v>
      </c>
      <c r="D16" s="92">
        <v>91</v>
      </c>
      <c r="E16" s="91">
        <f>'Raccolta Voti'!J$15</f>
        <v>128</v>
      </c>
      <c r="F16" s="94">
        <f t="shared" si="0"/>
        <v>-19</v>
      </c>
      <c r="G16" s="91">
        <f>'Raccolta Voti'!J$16</f>
        <v>135</v>
      </c>
      <c r="H16" s="95">
        <f t="shared" si="1"/>
        <v>44</v>
      </c>
      <c r="I16" s="19"/>
    </row>
    <row r="17" spans="1:9" ht="16.5" customHeight="1">
      <c r="A17" s="19"/>
      <c r="B17" s="90">
        <v>8</v>
      </c>
      <c r="C17" s="91">
        <v>183</v>
      </c>
      <c r="D17" s="92">
        <v>126</v>
      </c>
      <c r="E17" s="91">
        <f>'Raccolta Voti'!K$15</f>
        <v>204</v>
      </c>
      <c r="F17" s="94">
        <f t="shared" si="0"/>
        <v>21</v>
      </c>
      <c r="G17" s="91">
        <f>'Raccolta Voti'!K$16</f>
        <v>203</v>
      </c>
      <c r="H17" s="95">
        <f t="shared" si="1"/>
        <v>77</v>
      </c>
      <c r="I17" s="19"/>
    </row>
    <row r="18" spans="1:9" ht="16.5" customHeight="1">
      <c r="A18" s="19"/>
      <c r="B18" s="90">
        <v>9</v>
      </c>
      <c r="C18" s="91">
        <v>284</v>
      </c>
      <c r="D18" s="92">
        <v>149</v>
      </c>
      <c r="E18" s="91">
        <f>'Raccolta Voti'!L$15</f>
        <v>228</v>
      </c>
      <c r="F18" s="94">
        <f t="shared" si="0"/>
        <v>-56</v>
      </c>
      <c r="G18" s="91">
        <f>'Raccolta Voti'!L$16</f>
        <v>175</v>
      </c>
      <c r="H18" s="95">
        <f t="shared" si="1"/>
        <v>26</v>
      </c>
      <c r="I18" s="19"/>
    </row>
    <row r="19" spans="1:9" ht="16.5" customHeight="1">
      <c r="A19" s="19"/>
      <c r="B19" s="90">
        <v>10</v>
      </c>
      <c r="C19" s="91">
        <v>234</v>
      </c>
      <c r="D19" s="92">
        <v>134</v>
      </c>
      <c r="E19" s="91">
        <f>'Raccolta Voti'!M$15</f>
        <v>241</v>
      </c>
      <c r="F19" s="94">
        <f t="shared" si="0"/>
        <v>7</v>
      </c>
      <c r="G19" s="91">
        <f>'Raccolta Voti'!M$16</f>
        <v>206</v>
      </c>
      <c r="H19" s="95">
        <f t="shared" si="1"/>
        <v>72</v>
      </c>
      <c r="I19" s="19"/>
    </row>
    <row r="20" spans="1:9" ht="16.5" customHeight="1">
      <c r="A20" s="19"/>
      <c r="B20" s="90">
        <v>11</v>
      </c>
      <c r="C20" s="91">
        <v>229</v>
      </c>
      <c r="D20" s="92">
        <v>104</v>
      </c>
      <c r="E20" s="91">
        <f>'Raccolta Voti'!N$15</f>
        <v>213</v>
      </c>
      <c r="F20" s="94">
        <f t="shared" si="0"/>
        <v>-16</v>
      </c>
      <c r="G20" s="91">
        <f>'Raccolta Voti'!N$16</f>
        <v>157</v>
      </c>
      <c r="H20" s="95">
        <f t="shared" si="1"/>
        <v>53</v>
      </c>
      <c r="I20" s="19"/>
    </row>
    <row r="21" spans="1:9" ht="16.5" customHeight="1">
      <c r="A21" s="19"/>
      <c r="B21" s="90">
        <v>12</v>
      </c>
      <c r="C21" s="91">
        <v>217</v>
      </c>
      <c r="D21" s="92">
        <v>104</v>
      </c>
      <c r="E21" s="91">
        <f>'Raccolta Voti'!O$15</f>
        <v>194</v>
      </c>
      <c r="F21" s="94">
        <f t="shared" si="0"/>
        <v>-23</v>
      </c>
      <c r="G21" s="91">
        <f>'Raccolta Voti'!O$16</f>
        <v>143</v>
      </c>
      <c r="H21" s="95">
        <f t="shared" si="1"/>
        <v>39</v>
      </c>
      <c r="I21" s="19"/>
    </row>
    <row r="22" spans="1:9" ht="16.5" customHeight="1">
      <c r="A22" s="19"/>
      <c r="B22" s="90">
        <v>13</v>
      </c>
      <c r="C22" s="91">
        <v>241</v>
      </c>
      <c r="D22" s="92">
        <v>122</v>
      </c>
      <c r="E22" s="91">
        <f>'Raccolta Voti'!P$15</f>
        <v>245</v>
      </c>
      <c r="F22" s="94">
        <f t="shared" si="0"/>
        <v>4</v>
      </c>
      <c r="G22" s="91">
        <f>'Raccolta Voti'!P$16</f>
        <v>157</v>
      </c>
      <c r="H22" s="95">
        <f t="shared" si="1"/>
        <v>35</v>
      </c>
      <c r="I22" s="19"/>
    </row>
    <row r="23" spans="1:9" ht="16.5" customHeight="1">
      <c r="A23" s="19"/>
      <c r="B23" s="90">
        <v>14</v>
      </c>
      <c r="C23" s="91">
        <v>189</v>
      </c>
      <c r="D23" s="92">
        <v>159</v>
      </c>
      <c r="E23" s="91">
        <f>'Raccolta Voti'!Q$15</f>
        <v>204</v>
      </c>
      <c r="F23" s="94">
        <f t="shared" si="0"/>
        <v>15</v>
      </c>
      <c r="G23" s="91">
        <f>'Raccolta Voti'!Q$16</f>
        <v>174</v>
      </c>
      <c r="H23" s="95">
        <f t="shared" si="1"/>
        <v>15</v>
      </c>
      <c r="I23" s="19"/>
    </row>
    <row r="24" spans="1:9" ht="16.5" customHeight="1">
      <c r="A24" s="19"/>
      <c r="B24" s="90">
        <v>15</v>
      </c>
      <c r="C24" s="91">
        <v>179</v>
      </c>
      <c r="D24" s="92">
        <v>106</v>
      </c>
      <c r="E24" s="91">
        <f>'Raccolta Voti'!R$15</f>
        <v>175</v>
      </c>
      <c r="F24" s="94">
        <f t="shared" si="0"/>
        <v>-4</v>
      </c>
      <c r="G24" s="91">
        <f>'Raccolta Voti'!R$16</f>
        <v>141</v>
      </c>
      <c r="H24" s="95">
        <f t="shared" si="1"/>
        <v>35</v>
      </c>
      <c r="I24" s="19"/>
    </row>
    <row r="25" spans="1:9" ht="16.5" customHeight="1">
      <c r="A25" s="19"/>
      <c r="B25" s="90">
        <v>16</v>
      </c>
      <c r="C25" s="91">
        <v>187</v>
      </c>
      <c r="D25" s="92">
        <v>115</v>
      </c>
      <c r="E25" s="91">
        <f>'Raccolta Voti'!S$15</f>
        <v>217</v>
      </c>
      <c r="F25" s="94">
        <f t="shared" si="0"/>
        <v>30</v>
      </c>
      <c r="G25" s="91">
        <f>'Raccolta Voti'!S$16</f>
        <v>147</v>
      </c>
      <c r="H25" s="95">
        <f t="shared" si="1"/>
        <v>32</v>
      </c>
      <c r="I25" s="19"/>
    </row>
    <row r="26" spans="1:9" ht="16.5" customHeight="1">
      <c r="A26" s="19"/>
      <c r="B26" s="90">
        <v>17</v>
      </c>
      <c r="C26" s="91">
        <v>200</v>
      </c>
      <c r="D26" s="92">
        <v>108</v>
      </c>
      <c r="E26" s="91">
        <f>'Raccolta Voti'!T$15</f>
        <v>201</v>
      </c>
      <c r="F26" s="94">
        <f t="shared" si="0"/>
        <v>1</v>
      </c>
      <c r="G26" s="91">
        <f>'Raccolta Voti'!T$16</f>
        <v>126</v>
      </c>
      <c r="H26" s="95">
        <f t="shared" si="1"/>
        <v>18</v>
      </c>
      <c r="I26" s="19"/>
    </row>
    <row r="27" spans="1:9" ht="16.5" customHeight="1">
      <c r="A27" s="19"/>
      <c r="B27" s="90">
        <v>18</v>
      </c>
      <c r="C27" s="91">
        <v>170</v>
      </c>
      <c r="D27" s="92">
        <v>112</v>
      </c>
      <c r="E27" s="91">
        <f>'Raccolta Voti'!U$15</f>
        <v>175</v>
      </c>
      <c r="F27" s="94">
        <f t="shared" si="0"/>
        <v>5</v>
      </c>
      <c r="G27" s="91">
        <f>'Raccolta Voti'!U$16</f>
        <v>154</v>
      </c>
      <c r="H27" s="95">
        <f t="shared" si="1"/>
        <v>42</v>
      </c>
      <c r="I27" s="19"/>
    </row>
    <row r="28" spans="1:9" ht="16.5" customHeight="1">
      <c r="A28" s="19"/>
      <c r="B28" s="90">
        <v>19</v>
      </c>
      <c r="C28" s="91">
        <v>191</v>
      </c>
      <c r="D28" s="92">
        <v>115</v>
      </c>
      <c r="E28" s="91">
        <f>'Raccolta Voti'!V$15</f>
        <v>197</v>
      </c>
      <c r="F28" s="94">
        <f t="shared" si="0"/>
        <v>6</v>
      </c>
      <c r="G28" s="91">
        <f>'Raccolta Voti'!V$16</f>
        <v>160</v>
      </c>
      <c r="H28" s="95">
        <f t="shared" si="1"/>
        <v>45</v>
      </c>
      <c r="I28" s="19"/>
    </row>
    <row r="29" spans="1:9" ht="16.5" customHeight="1">
      <c r="A29" s="19"/>
      <c r="B29" s="90">
        <v>20</v>
      </c>
      <c r="C29" s="91">
        <v>234</v>
      </c>
      <c r="D29" s="92">
        <v>92</v>
      </c>
      <c r="E29" s="91">
        <f>'Raccolta Voti'!W$15</f>
        <v>232</v>
      </c>
      <c r="F29" s="94">
        <f t="shared" si="0"/>
        <v>-2</v>
      </c>
      <c r="G29" s="91">
        <f>'Raccolta Voti'!W$16</f>
        <v>132</v>
      </c>
      <c r="H29" s="95">
        <f t="shared" si="1"/>
        <v>40</v>
      </c>
      <c r="I29" s="19"/>
    </row>
    <row r="30" spans="1:9" ht="16.5" customHeight="1">
      <c r="A30" s="19"/>
      <c r="B30" s="90">
        <v>21</v>
      </c>
      <c r="C30" s="91">
        <v>205</v>
      </c>
      <c r="D30" s="92">
        <v>122</v>
      </c>
      <c r="E30" s="91">
        <f>'Raccolta Voti'!X$15</f>
        <v>190</v>
      </c>
      <c r="F30" s="94">
        <f t="shared" si="0"/>
        <v>-15</v>
      </c>
      <c r="G30" s="91">
        <f>'Raccolta Voti'!X$16</f>
        <v>159</v>
      </c>
      <c r="H30" s="95">
        <f t="shared" si="1"/>
        <v>37</v>
      </c>
      <c r="I30" s="19"/>
    </row>
    <row r="31" spans="1:9" ht="16.5" customHeight="1">
      <c r="A31" s="19"/>
      <c r="B31" s="90">
        <v>22</v>
      </c>
      <c r="C31" s="91">
        <v>206</v>
      </c>
      <c r="D31" s="92">
        <v>106</v>
      </c>
      <c r="E31" s="91">
        <f>'Raccolta Voti'!Y$15</f>
        <v>184</v>
      </c>
      <c r="F31" s="94">
        <f t="shared" si="0"/>
        <v>-22</v>
      </c>
      <c r="G31" s="91">
        <f>'Raccolta Voti'!Y$16</f>
        <v>129</v>
      </c>
      <c r="H31" s="95">
        <f t="shared" si="1"/>
        <v>23</v>
      </c>
      <c r="I31" s="19"/>
    </row>
    <row r="32" spans="1:9" ht="16.5" customHeight="1">
      <c r="A32" s="19"/>
      <c r="B32" s="90">
        <v>23</v>
      </c>
      <c r="C32" s="91">
        <v>205</v>
      </c>
      <c r="D32" s="92">
        <v>108</v>
      </c>
      <c r="E32" s="91">
        <f>'Raccolta Voti'!Z$15</f>
        <v>177</v>
      </c>
      <c r="F32" s="94">
        <f t="shared" si="0"/>
        <v>-28</v>
      </c>
      <c r="G32" s="91">
        <f>'Raccolta Voti'!Z$16</f>
        <v>160</v>
      </c>
      <c r="H32" s="95">
        <f t="shared" si="1"/>
        <v>52</v>
      </c>
      <c r="I32" s="19"/>
    </row>
    <row r="33" spans="1:9" ht="16.5" customHeight="1">
      <c r="A33" s="19"/>
      <c r="B33" s="90">
        <v>24</v>
      </c>
      <c r="C33" s="91">
        <v>282</v>
      </c>
      <c r="D33" s="92">
        <v>132</v>
      </c>
      <c r="E33" s="91">
        <f>'Raccolta Voti'!AA$15</f>
        <v>255</v>
      </c>
      <c r="F33" s="94">
        <f t="shared" si="0"/>
        <v>-27</v>
      </c>
      <c r="G33" s="91">
        <f>'Raccolta Voti'!AA$16</f>
        <v>183</v>
      </c>
      <c r="H33" s="95">
        <f t="shared" si="1"/>
        <v>51</v>
      </c>
      <c r="I33" s="19"/>
    </row>
    <row r="34" spans="1:9" ht="16.5" customHeight="1">
      <c r="A34" s="19"/>
      <c r="B34" s="90">
        <v>25</v>
      </c>
      <c r="C34" s="91">
        <v>241</v>
      </c>
      <c r="D34" s="92">
        <v>130</v>
      </c>
      <c r="E34" s="91">
        <f>'Raccolta Voti'!AB$15</f>
        <v>215</v>
      </c>
      <c r="F34" s="94">
        <f t="shared" si="0"/>
        <v>-26</v>
      </c>
      <c r="G34" s="91">
        <f>'Raccolta Voti'!AB$16</f>
        <v>168</v>
      </c>
      <c r="H34" s="95">
        <f t="shared" si="1"/>
        <v>38</v>
      </c>
      <c r="I34" s="19"/>
    </row>
    <row r="35" spans="1:9" ht="16.5" customHeight="1">
      <c r="A35" s="19"/>
      <c r="B35" s="90">
        <v>26</v>
      </c>
      <c r="C35" s="91">
        <v>222</v>
      </c>
      <c r="D35" s="92">
        <v>148</v>
      </c>
      <c r="E35" s="91">
        <f>'Raccolta Voti'!AC$15</f>
        <v>198</v>
      </c>
      <c r="F35" s="94">
        <f t="shared" si="0"/>
        <v>-24</v>
      </c>
      <c r="G35" s="91">
        <f>'Raccolta Voti'!AC$16</f>
        <v>200</v>
      </c>
      <c r="H35" s="95">
        <f t="shared" si="1"/>
        <v>52</v>
      </c>
      <c r="I35" s="19"/>
    </row>
    <row r="36" spans="1:9" ht="16.5" customHeight="1">
      <c r="A36" s="19"/>
      <c r="B36" s="90">
        <v>27</v>
      </c>
      <c r="C36" s="91">
        <v>171</v>
      </c>
      <c r="D36" s="92">
        <v>132</v>
      </c>
      <c r="E36" s="91">
        <f>'Raccolta Voti'!AD$15</f>
        <v>146</v>
      </c>
      <c r="F36" s="94">
        <f t="shared" si="0"/>
        <v>-25</v>
      </c>
      <c r="G36" s="91">
        <f>'Raccolta Voti'!AD$16</f>
        <v>150</v>
      </c>
      <c r="H36" s="95">
        <f t="shared" si="1"/>
        <v>18</v>
      </c>
      <c r="I36" s="19"/>
    </row>
    <row r="37" spans="1:9" ht="16.5" customHeight="1">
      <c r="A37" s="19"/>
      <c r="B37" s="90">
        <v>28</v>
      </c>
      <c r="C37" s="91">
        <v>120</v>
      </c>
      <c r="D37" s="92">
        <v>81</v>
      </c>
      <c r="E37" s="91">
        <f>'Raccolta Voti'!AE$15</f>
        <v>96</v>
      </c>
      <c r="F37" s="94">
        <f t="shared" si="0"/>
        <v>-24</v>
      </c>
      <c r="G37" s="91">
        <f>'Raccolta Voti'!AE$16</f>
        <v>101</v>
      </c>
      <c r="H37" s="95">
        <f t="shared" si="1"/>
        <v>20</v>
      </c>
      <c r="I37" s="19"/>
    </row>
    <row r="38" spans="1:9" ht="16.5" customHeight="1">
      <c r="A38" s="19"/>
      <c r="B38" s="90">
        <v>29</v>
      </c>
      <c r="C38" s="91">
        <v>188</v>
      </c>
      <c r="D38" s="92">
        <v>117</v>
      </c>
      <c r="E38" s="91">
        <f>'Raccolta Voti'!AF$15</f>
        <v>157</v>
      </c>
      <c r="F38" s="94">
        <f t="shared" si="0"/>
        <v>-31</v>
      </c>
      <c r="G38" s="91">
        <f>'Raccolta Voti'!AF$16</f>
        <v>143</v>
      </c>
      <c r="H38" s="95">
        <f t="shared" si="1"/>
        <v>26</v>
      </c>
      <c r="I38" s="19"/>
    </row>
    <row r="39" spans="1:9" ht="16.5" customHeight="1">
      <c r="A39" s="19"/>
      <c r="B39" s="90">
        <v>30</v>
      </c>
      <c r="C39" s="91">
        <v>185</v>
      </c>
      <c r="D39" s="92">
        <v>108</v>
      </c>
      <c r="E39" s="91">
        <f>'Raccolta Voti'!AG$15</f>
        <v>187</v>
      </c>
      <c r="F39" s="94">
        <f t="shared" si="0"/>
        <v>2</v>
      </c>
      <c r="G39" s="91">
        <f>'Raccolta Voti'!AG$16</f>
        <v>141</v>
      </c>
      <c r="H39" s="95">
        <f t="shared" si="1"/>
        <v>33</v>
      </c>
      <c r="I39" s="19"/>
    </row>
    <row r="40" spans="1:9" ht="16.5" customHeight="1">
      <c r="A40" s="19"/>
      <c r="B40" s="90">
        <v>31</v>
      </c>
      <c r="C40" s="91">
        <v>215</v>
      </c>
      <c r="D40" s="92">
        <v>114</v>
      </c>
      <c r="E40" s="91">
        <f>'Raccolta Voti'!AH$15</f>
        <v>196</v>
      </c>
      <c r="F40" s="94">
        <f t="shared" si="0"/>
        <v>-19</v>
      </c>
      <c r="G40" s="91">
        <f>'Raccolta Voti'!AH$16</f>
        <v>155</v>
      </c>
      <c r="H40" s="95">
        <f t="shared" si="1"/>
        <v>41</v>
      </c>
      <c r="I40" s="19"/>
    </row>
    <row r="41" spans="1:9" ht="16.5" customHeight="1">
      <c r="A41" s="19"/>
      <c r="B41" s="90">
        <v>32</v>
      </c>
      <c r="C41" s="91">
        <v>146</v>
      </c>
      <c r="D41" s="92">
        <v>86</v>
      </c>
      <c r="E41" s="91">
        <f>'Raccolta Voti'!AI$15</f>
        <v>150</v>
      </c>
      <c r="F41" s="94">
        <f t="shared" si="0"/>
        <v>4</v>
      </c>
      <c r="G41" s="91">
        <f>'Raccolta Voti'!AI$16</f>
        <v>118</v>
      </c>
      <c r="H41" s="95">
        <f t="shared" si="1"/>
        <v>32</v>
      </c>
      <c r="I41" s="19"/>
    </row>
    <row r="42" spans="1:9" ht="16.5" customHeight="1">
      <c r="A42" s="19"/>
      <c r="B42" s="90">
        <v>33</v>
      </c>
      <c r="C42" s="91">
        <v>237</v>
      </c>
      <c r="D42" s="92">
        <v>153</v>
      </c>
      <c r="E42" s="91">
        <f>'Raccolta Voti'!AJ$15</f>
        <v>204</v>
      </c>
      <c r="F42" s="94">
        <f t="shared" si="0"/>
        <v>-33</v>
      </c>
      <c r="G42" s="91">
        <f>'Raccolta Voti'!AJ$16</f>
        <v>189</v>
      </c>
      <c r="H42" s="95">
        <f t="shared" si="1"/>
        <v>36</v>
      </c>
      <c r="I42" s="19"/>
    </row>
    <row r="43" spans="1:9" ht="16.5" customHeight="1">
      <c r="A43" s="19"/>
      <c r="B43" s="90">
        <v>34</v>
      </c>
      <c r="C43" s="91">
        <v>223</v>
      </c>
      <c r="D43" s="92">
        <v>110</v>
      </c>
      <c r="E43" s="91">
        <f>'Raccolta Voti'!AK$15</f>
        <v>194</v>
      </c>
      <c r="F43" s="94">
        <f t="shared" si="0"/>
        <v>-29</v>
      </c>
      <c r="G43" s="91">
        <f>'Raccolta Voti'!AK$16</f>
        <v>137</v>
      </c>
      <c r="H43" s="95">
        <f t="shared" si="1"/>
        <v>27</v>
      </c>
      <c r="I43" s="19"/>
    </row>
    <row r="44" spans="1:9" ht="16.5" customHeight="1">
      <c r="A44" s="19"/>
      <c r="B44" s="90">
        <v>35</v>
      </c>
      <c r="C44" s="91">
        <v>9</v>
      </c>
      <c r="D44" s="92">
        <v>6</v>
      </c>
      <c r="E44" s="91">
        <f>'Raccolta Voti'!AL$15</f>
        <v>12</v>
      </c>
      <c r="F44" s="94">
        <f t="shared" si="0"/>
        <v>3</v>
      </c>
      <c r="G44" s="91">
        <f>'Raccolta Voti'!AL$16</f>
        <v>9</v>
      </c>
      <c r="H44" s="95">
        <f t="shared" si="1"/>
        <v>3</v>
      </c>
      <c r="I44" s="19"/>
    </row>
    <row r="45" spans="1:9" ht="16.5" customHeight="1">
      <c r="A45" s="19"/>
      <c r="B45" s="90">
        <v>36</v>
      </c>
      <c r="C45" s="91">
        <v>349</v>
      </c>
      <c r="D45" s="92">
        <v>163</v>
      </c>
      <c r="E45" s="91">
        <f>'Raccolta Voti'!AM$15</f>
        <v>337</v>
      </c>
      <c r="F45" s="94">
        <f t="shared" si="0"/>
        <v>-12</v>
      </c>
      <c r="G45" s="91">
        <f>'Raccolta Voti'!AM$16</f>
        <v>236</v>
      </c>
      <c r="H45" s="95">
        <f t="shared" si="1"/>
        <v>73</v>
      </c>
      <c r="I45" s="19"/>
    </row>
    <row r="46" spans="1:9" ht="16.5" customHeight="1">
      <c r="A46" s="19"/>
      <c r="B46" s="90">
        <v>37</v>
      </c>
      <c r="C46" s="91">
        <v>259</v>
      </c>
      <c r="D46" s="92">
        <v>132</v>
      </c>
      <c r="E46" s="91">
        <f>'Raccolta Voti'!AN$15</f>
        <v>249</v>
      </c>
      <c r="F46" s="94">
        <f t="shared" si="0"/>
        <v>-10</v>
      </c>
      <c r="G46" s="91">
        <f>'Raccolta Voti'!AN$16</f>
        <v>185</v>
      </c>
      <c r="H46" s="95">
        <f t="shared" si="1"/>
        <v>53</v>
      </c>
      <c r="I46" s="19"/>
    </row>
    <row r="47" spans="1:9" ht="16.5" customHeight="1">
      <c r="A47" s="19"/>
      <c r="B47" s="90">
        <v>38</v>
      </c>
      <c r="C47" s="91">
        <v>194</v>
      </c>
      <c r="D47" s="92">
        <v>122</v>
      </c>
      <c r="E47" s="91">
        <f>'Raccolta Voti'!AO$15</f>
        <v>178</v>
      </c>
      <c r="F47" s="94">
        <f t="shared" si="0"/>
        <v>-16</v>
      </c>
      <c r="G47" s="91">
        <f>'Raccolta Voti'!AO$16</f>
        <v>176</v>
      </c>
      <c r="H47" s="95">
        <f t="shared" si="1"/>
        <v>54</v>
      </c>
      <c r="I47" s="19"/>
    </row>
    <row r="48" spans="1:9" ht="16.5" customHeight="1">
      <c r="A48" s="19"/>
      <c r="B48" s="90">
        <v>39</v>
      </c>
      <c r="C48" s="91">
        <v>172</v>
      </c>
      <c r="D48" s="92">
        <v>79</v>
      </c>
      <c r="E48" s="91">
        <f>'Raccolta Voti'!AP$15</f>
        <v>140</v>
      </c>
      <c r="F48" s="94">
        <f t="shared" si="0"/>
        <v>-32</v>
      </c>
      <c r="G48" s="91">
        <f>'Raccolta Voti'!AP$16</f>
        <v>118</v>
      </c>
      <c r="H48" s="95">
        <f t="shared" si="1"/>
        <v>39</v>
      </c>
      <c r="I48" s="19"/>
    </row>
    <row r="49" spans="1:9" ht="16.5" customHeight="1">
      <c r="A49" s="19"/>
      <c r="B49" s="90">
        <v>40</v>
      </c>
      <c r="C49" s="91">
        <v>148</v>
      </c>
      <c r="D49" s="92">
        <v>148</v>
      </c>
      <c r="E49" s="91">
        <f>'Raccolta Voti'!AQ$15</f>
        <v>138</v>
      </c>
      <c r="F49" s="94">
        <f t="shared" si="0"/>
        <v>-10</v>
      </c>
      <c r="G49" s="91">
        <f>'Raccolta Voti'!AQ$16</f>
        <v>178</v>
      </c>
      <c r="H49" s="95">
        <f t="shared" si="1"/>
        <v>30</v>
      </c>
      <c r="I49" s="19"/>
    </row>
    <row r="50" spans="1:9" ht="16.5" customHeight="1">
      <c r="A50" s="19"/>
      <c r="B50" s="90">
        <v>41</v>
      </c>
      <c r="C50" s="91">
        <v>161</v>
      </c>
      <c r="D50" s="92">
        <v>149</v>
      </c>
      <c r="E50" s="91">
        <f>'Raccolta Voti'!AR$15</f>
        <v>135</v>
      </c>
      <c r="F50" s="94">
        <f t="shared" si="0"/>
        <v>-26</v>
      </c>
      <c r="G50" s="91">
        <f>'Raccolta Voti'!AR$16</f>
        <v>188</v>
      </c>
      <c r="H50" s="95">
        <f t="shared" si="1"/>
        <v>39</v>
      </c>
      <c r="I50" s="19"/>
    </row>
    <row r="51" spans="1:9" ht="16.5" customHeight="1">
      <c r="A51" s="19"/>
      <c r="B51" s="90">
        <v>42</v>
      </c>
      <c r="C51" s="91">
        <v>185</v>
      </c>
      <c r="D51" s="92">
        <v>118</v>
      </c>
      <c r="E51" s="91">
        <f>'Raccolta Voti'!AS$15</f>
        <v>204</v>
      </c>
      <c r="F51" s="94">
        <f t="shared" si="0"/>
        <v>19</v>
      </c>
      <c r="G51" s="91">
        <f>'Raccolta Voti'!AS$16</f>
        <v>160</v>
      </c>
      <c r="H51" s="95">
        <f t="shared" si="1"/>
        <v>42</v>
      </c>
      <c r="I51" s="19"/>
    </row>
    <row r="52" spans="1:9" ht="16.5" customHeight="1">
      <c r="A52" s="19"/>
      <c r="B52" s="90">
        <v>43</v>
      </c>
      <c r="C52" s="91">
        <v>191</v>
      </c>
      <c r="D52" s="92">
        <v>60</v>
      </c>
      <c r="E52" s="91">
        <f>'Raccolta Voti'!AT$15</f>
        <v>173</v>
      </c>
      <c r="F52" s="94">
        <f t="shared" si="0"/>
        <v>-18</v>
      </c>
      <c r="G52" s="91">
        <f>'Raccolta Voti'!AT$16</f>
        <v>107</v>
      </c>
      <c r="H52" s="95">
        <f t="shared" si="1"/>
        <v>47</v>
      </c>
      <c r="I52" s="19"/>
    </row>
    <row r="53" spans="1:9" ht="16.5" customHeight="1">
      <c r="A53" s="19"/>
      <c r="B53" s="90">
        <v>44</v>
      </c>
      <c r="C53" s="91">
        <v>189</v>
      </c>
      <c r="D53" s="92">
        <v>159</v>
      </c>
      <c r="E53" s="91">
        <f>'Raccolta Voti'!AU$15</f>
        <v>188</v>
      </c>
      <c r="F53" s="94">
        <f t="shared" si="0"/>
        <v>-1</v>
      </c>
      <c r="G53" s="91">
        <f>'Raccolta Voti'!AU$16</f>
        <v>204</v>
      </c>
      <c r="H53" s="95">
        <f t="shared" si="1"/>
        <v>45</v>
      </c>
      <c r="I53" s="19"/>
    </row>
    <row r="54" spans="1:9" ht="16.5" customHeight="1">
      <c r="A54" s="19"/>
      <c r="B54" s="90">
        <v>45</v>
      </c>
      <c r="C54" s="91">
        <v>265</v>
      </c>
      <c r="D54" s="92">
        <v>143</v>
      </c>
      <c r="E54" s="91">
        <f>'Raccolta Voti'!AV$15</f>
        <v>262</v>
      </c>
      <c r="F54" s="94">
        <f t="shared" si="0"/>
        <v>-3</v>
      </c>
      <c r="G54" s="91">
        <f>'Raccolta Voti'!AV$16</f>
        <v>183</v>
      </c>
      <c r="H54" s="95">
        <f t="shared" si="1"/>
        <v>40</v>
      </c>
      <c r="I54" s="19"/>
    </row>
    <row r="55" spans="1:9" ht="16.5" customHeight="1">
      <c r="A55" s="19"/>
      <c r="B55" s="90">
        <v>46</v>
      </c>
      <c r="C55" s="91">
        <v>236</v>
      </c>
      <c r="D55" s="92">
        <v>121</v>
      </c>
      <c r="E55" s="91">
        <f>'Raccolta Voti'!AW$15</f>
        <v>209</v>
      </c>
      <c r="F55" s="94">
        <f t="shared" si="0"/>
        <v>-27</v>
      </c>
      <c r="G55" s="91">
        <f>'Raccolta Voti'!AW$16</f>
        <v>145</v>
      </c>
      <c r="H55" s="95">
        <f t="shared" si="1"/>
        <v>24</v>
      </c>
      <c r="I55" s="19"/>
    </row>
    <row r="56" spans="1:9" ht="16.5" customHeight="1">
      <c r="A56" s="19"/>
      <c r="B56" s="90">
        <v>47</v>
      </c>
      <c r="C56" s="91">
        <v>268</v>
      </c>
      <c r="D56" s="92">
        <v>167</v>
      </c>
      <c r="E56" s="91">
        <f>'Raccolta Voti'!AX$15</f>
        <v>267</v>
      </c>
      <c r="F56" s="94">
        <f t="shared" si="0"/>
        <v>-1</v>
      </c>
      <c r="G56" s="91">
        <f>'Raccolta Voti'!AX$16</f>
        <v>205</v>
      </c>
      <c r="H56" s="95">
        <f t="shared" si="1"/>
        <v>38</v>
      </c>
      <c r="I56" s="19"/>
    </row>
    <row r="57" spans="1:9" ht="16.5" customHeight="1">
      <c r="A57" s="19"/>
      <c r="B57" s="90">
        <v>48</v>
      </c>
      <c r="C57" s="91">
        <v>168</v>
      </c>
      <c r="D57" s="92">
        <v>110</v>
      </c>
      <c r="E57" s="91">
        <f>'Raccolta Voti'!AY$15</f>
        <v>184</v>
      </c>
      <c r="F57" s="94">
        <f t="shared" si="0"/>
        <v>16</v>
      </c>
      <c r="G57" s="91">
        <f>'Raccolta Voti'!AY$16</f>
        <v>146</v>
      </c>
      <c r="H57" s="95">
        <f t="shared" si="1"/>
        <v>36</v>
      </c>
      <c r="I57" s="19"/>
    </row>
    <row r="58" spans="1:9" ht="16.5" customHeight="1">
      <c r="A58" s="19"/>
      <c r="B58" s="90">
        <v>49</v>
      </c>
      <c r="C58" s="91">
        <v>272</v>
      </c>
      <c r="D58" s="92">
        <v>159</v>
      </c>
      <c r="E58" s="91">
        <f>'Raccolta Voti'!AZ$15</f>
        <v>236</v>
      </c>
      <c r="F58" s="94">
        <f t="shared" si="0"/>
        <v>-36</v>
      </c>
      <c r="G58" s="91">
        <f>'Raccolta Voti'!AZ$16</f>
        <v>226</v>
      </c>
      <c r="H58" s="95">
        <f t="shared" si="1"/>
        <v>67</v>
      </c>
      <c r="I58" s="19"/>
    </row>
    <row r="59" spans="1:9" ht="16.5" customHeight="1">
      <c r="A59" s="19"/>
      <c r="B59" s="90" t="s">
        <v>42</v>
      </c>
      <c r="C59" s="91">
        <f>SUM(C10:C58)</f>
        <v>9916</v>
      </c>
      <c r="D59" s="92">
        <f>SUM(D10:D58)</f>
        <v>5836</v>
      </c>
      <c r="E59" s="91">
        <f>SUM(E10:E58)</f>
        <v>9450</v>
      </c>
      <c r="F59" s="91">
        <f>SUM(E59-C59)</f>
        <v>-466</v>
      </c>
      <c r="G59" s="91">
        <f>SUM(G10:G58)</f>
        <v>7796</v>
      </c>
      <c r="H59" s="92">
        <f>SUM(G59-D59)</f>
        <v>1960</v>
      </c>
      <c r="I59" s="19"/>
    </row>
    <row r="60" spans="1:9" ht="12.75">
      <c r="A60" s="19"/>
      <c r="B60" s="19"/>
      <c r="C60" s="19"/>
      <c r="D60" s="19"/>
      <c r="E60" s="19"/>
      <c r="F60" s="19"/>
      <c r="G60" s="19"/>
      <c r="H60" s="19"/>
      <c r="I60" s="19"/>
    </row>
  </sheetData>
  <sheetProtection password="DF8F" sheet="1"/>
  <mergeCells count="6">
    <mergeCell ref="C2:C3"/>
    <mergeCell ref="B8:B9"/>
    <mergeCell ref="B4:H4"/>
    <mergeCell ref="B5:H5"/>
    <mergeCell ref="B6:D7"/>
    <mergeCell ref="E6:H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3" r:id="rId2"/>
  <ignoredErrors>
    <ignoredError sqref="F5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 Maria Ivaldi</cp:lastModifiedBy>
  <cp:lastPrinted>2019-06-06T14:16:18Z</cp:lastPrinted>
  <dcterms:created xsi:type="dcterms:W3CDTF">1999-05-08T08:52:17Z</dcterms:created>
  <dcterms:modified xsi:type="dcterms:W3CDTF">2019-06-09T22:28:38Z</dcterms:modified>
  <cp:category/>
  <cp:version/>
  <cp:contentType/>
  <cp:contentStatus/>
</cp:coreProperties>
</file>